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7 - objekt K1 - oprava stropu nad místností K1-1-04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5-27 ZL2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Stavba!$A$1:$J$61</definedName>
    <definedName name="_xlnm.Print_Area" localSheetId="3">'ZL25-27 ZL27 Pol'!$A$1:$U$424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M7" i="12" s="1"/>
  <c r="O8" i="12"/>
  <c r="Q8" i="12"/>
  <c r="U8" i="12"/>
  <c r="I14" i="12"/>
  <c r="K14" i="12"/>
  <c r="M14" i="12"/>
  <c r="O14" i="12"/>
  <c r="Q14" i="12"/>
  <c r="U14" i="12"/>
  <c r="I20" i="12"/>
  <c r="K20" i="12"/>
  <c r="M20" i="12"/>
  <c r="O20" i="12"/>
  <c r="Q20" i="12"/>
  <c r="U20" i="12"/>
  <c r="G24" i="12"/>
  <c r="I25" i="12"/>
  <c r="I24" i="12" s="1"/>
  <c r="K25" i="12"/>
  <c r="M25" i="12"/>
  <c r="O25" i="12"/>
  <c r="Q25" i="12"/>
  <c r="Q24" i="12" s="1"/>
  <c r="U25" i="12"/>
  <c r="I31" i="12"/>
  <c r="K31" i="12"/>
  <c r="M31" i="12"/>
  <c r="M24" i="12" s="1"/>
  <c r="O31" i="12"/>
  <c r="Q31" i="12"/>
  <c r="U31" i="12"/>
  <c r="G36" i="12"/>
  <c r="I37" i="12"/>
  <c r="K37" i="12"/>
  <c r="M37" i="12"/>
  <c r="O37" i="12"/>
  <c r="Q37" i="12"/>
  <c r="U37" i="12"/>
  <c r="I44" i="12"/>
  <c r="K44" i="12"/>
  <c r="M44" i="12"/>
  <c r="O44" i="12"/>
  <c r="Q44" i="12"/>
  <c r="U44" i="12"/>
  <c r="I49" i="12"/>
  <c r="K49" i="12"/>
  <c r="M49" i="12"/>
  <c r="O49" i="12"/>
  <c r="Q49" i="12"/>
  <c r="U49" i="12"/>
  <c r="I58" i="12"/>
  <c r="K58" i="12"/>
  <c r="M58" i="12"/>
  <c r="O58" i="12"/>
  <c r="Q58" i="12"/>
  <c r="U58" i="12"/>
  <c r="G67" i="12"/>
  <c r="Q67" i="12"/>
  <c r="I68" i="12"/>
  <c r="I67" i="12" s="1"/>
  <c r="K68" i="12"/>
  <c r="K67" i="12" s="1"/>
  <c r="M68" i="12"/>
  <c r="M67" i="12" s="1"/>
  <c r="O68" i="12"/>
  <c r="O67" i="12" s="1"/>
  <c r="Q68" i="12"/>
  <c r="U68" i="12"/>
  <c r="U67" i="12" s="1"/>
  <c r="G70" i="12"/>
  <c r="Q70" i="12"/>
  <c r="I71" i="12"/>
  <c r="I70" i="12" s="1"/>
  <c r="K71" i="12"/>
  <c r="K70" i="12" s="1"/>
  <c r="M71" i="12"/>
  <c r="M70" i="12" s="1"/>
  <c r="O71" i="12"/>
  <c r="O70" i="12" s="1"/>
  <c r="Q71" i="12"/>
  <c r="U71" i="12"/>
  <c r="U70" i="12" s="1"/>
  <c r="G93" i="12"/>
  <c r="I94" i="12"/>
  <c r="I93" i="12" s="1"/>
  <c r="K94" i="12"/>
  <c r="K93" i="12" s="1"/>
  <c r="M94" i="12"/>
  <c r="M93" i="12" s="1"/>
  <c r="O94" i="12"/>
  <c r="O93" i="12" s="1"/>
  <c r="Q94" i="12"/>
  <c r="Q93" i="12" s="1"/>
  <c r="U94" i="12"/>
  <c r="U93" i="12" s="1"/>
  <c r="G99" i="12"/>
  <c r="I100" i="12"/>
  <c r="I99" i="12" s="1"/>
  <c r="K100" i="12"/>
  <c r="K99" i="12" s="1"/>
  <c r="M100" i="12"/>
  <c r="M99" i="12" s="1"/>
  <c r="O100" i="12"/>
  <c r="O99" i="12" s="1"/>
  <c r="Q100" i="12"/>
  <c r="Q99" i="12" s="1"/>
  <c r="U100" i="12"/>
  <c r="U99" i="12" s="1"/>
  <c r="G105" i="12"/>
  <c r="Q105" i="12"/>
  <c r="I106" i="12"/>
  <c r="I105" i="12" s="1"/>
  <c r="K106" i="12"/>
  <c r="K105" i="12" s="1"/>
  <c r="M106" i="12"/>
  <c r="M105" i="12" s="1"/>
  <c r="O106" i="12"/>
  <c r="O105" i="12" s="1"/>
  <c r="Q106" i="12"/>
  <c r="U106" i="12"/>
  <c r="U105" i="12" s="1"/>
  <c r="G110" i="12"/>
  <c r="I111" i="12"/>
  <c r="K111" i="12"/>
  <c r="M111" i="12"/>
  <c r="O111" i="12"/>
  <c r="Q111" i="12"/>
  <c r="U111" i="12"/>
  <c r="I119" i="12"/>
  <c r="K119" i="12"/>
  <c r="M119" i="12"/>
  <c r="O119" i="12"/>
  <c r="Q119" i="12"/>
  <c r="U119" i="12"/>
  <c r="I134" i="12"/>
  <c r="K134" i="12"/>
  <c r="M134" i="12"/>
  <c r="O134" i="12"/>
  <c r="Q134" i="12"/>
  <c r="U134" i="12"/>
  <c r="I146" i="12"/>
  <c r="K146" i="12"/>
  <c r="M146" i="12"/>
  <c r="O146" i="12"/>
  <c r="Q146" i="12"/>
  <c r="U146" i="12"/>
  <c r="I159" i="12"/>
  <c r="K159" i="12"/>
  <c r="M159" i="12"/>
  <c r="O159" i="12"/>
  <c r="Q159" i="12"/>
  <c r="U159" i="12"/>
  <c r="I173" i="12"/>
  <c r="K173" i="12"/>
  <c r="M173" i="12"/>
  <c r="O173" i="12"/>
  <c r="Q173" i="12"/>
  <c r="U173" i="12"/>
  <c r="I187" i="12"/>
  <c r="K187" i="12"/>
  <c r="M187" i="12"/>
  <c r="O187" i="12"/>
  <c r="Q187" i="12"/>
  <c r="U187" i="12"/>
  <c r="I199" i="12"/>
  <c r="K199" i="12"/>
  <c r="M199" i="12"/>
  <c r="O199" i="12"/>
  <c r="Q199" i="12"/>
  <c r="U199" i="12"/>
  <c r="I208" i="12"/>
  <c r="K208" i="12"/>
  <c r="M208" i="12"/>
  <c r="O208" i="12"/>
  <c r="Q208" i="12"/>
  <c r="U208" i="12"/>
  <c r="I215" i="12"/>
  <c r="K215" i="12"/>
  <c r="M215" i="12"/>
  <c r="O215" i="12"/>
  <c r="Q215" i="12"/>
  <c r="U215" i="12"/>
  <c r="I227" i="12"/>
  <c r="K227" i="12"/>
  <c r="M227" i="12"/>
  <c r="O227" i="12"/>
  <c r="Q227" i="12"/>
  <c r="U227" i="12"/>
  <c r="I229" i="12"/>
  <c r="K229" i="12"/>
  <c r="M229" i="12"/>
  <c r="O229" i="12"/>
  <c r="Q229" i="12"/>
  <c r="U229" i="12"/>
  <c r="I233" i="12"/>
  <c r="K233" i="12"/>
  <c r="M233" i="12"/>
  <c r="O233" i="12"/>
  <c r="Q233" i="12"/>
  <c r="U233" i="12"/>
  <c r="I238" i="12"/>
  <c r="K238" i="12"/>
  <c r="M238" i="12"/>
  <c r="O238" i="12"/>
  <c r="Q238" i="12"/>
  <c r="U238" i="12"/>
  <c r="I240" i="12"/>
  <c r="K240" i="12"/>
  <c r="M240" i="12"/>
  <c r="O240" i="12"/>
  <c r="Q240" i="12"/>
  <c r="U240" i="12"/>
  <c r="I259" i="12"/>
  <c r="K259" i="12"/>
  <c r="M259" i="12"/>
  <c r="O259" i="12"/>
  <c r="Q259" i="12"/>
  <c r="U259" i="12"/>
  <c r="I291" i="12"/>
  <c r="K291" i="12"/>
  <c r="M291" i="12"/>
  <c r="O291" i="12"/>
  <c r="Q291" i="12"/>
  <c r="U291" i="12"/>
  <c r="I307" i="12"/>
  <c r="K307" i="12"/>
  <c r="M307" i="12"/>
  <c r="O307" i="12"/>
  <c r="Q307" i="12"/>
  <c r="U307" i="12"/>
  <c r="I337" i="12"/>
  <c r="K337" i="12"/>
  <c r="M337" i="12"/>
  <c r="O337" i="12"/>
  <c r="Q337" i="12"/>
  <c r="U337" i="12"/>
  <c r="I345" i="12"/>
  <c r="K345" i="12"/>
  <c r="M345" i="12"/>
  <c r="O345" i="12"/>
  <c r="Q345" i="12"/>
  <c r="U345" i="12"/>
  <c r="I351" i="12"/>
  <c r="K351" i="12"/>
  <c r="M351" i="12"/>
  <c r="O351" i="12"/>
  <c r="Q351" i="12"/>
  <c r="U351" i="12"/>
  <c r="I363" i="12"/>
  <c r="K363" i="12"/>
  <c r="M363" i="12"/>
  <c r="O363" i="12"/>
  <c r="Q363" i="12"/>
  <c r="U363" i="12"/>
  <c r="G367" i="12"/>
  <c r="I368" i="12"/>
  <c r="K368" i="12"/>
  <c r="K367" i="12" s="1"/>
  <c r="M368" i="12"/>
  <c r="M367" i="12" s="1"/>
  <c r="O368" i="12"/>
  <c r="Q368" i="12"/>
  <c r="U368" i="12"/>
  <c r="U367" i="12" s="1"/>
  <c r="I390" i="12"/>
  <c r="I367" i="12" s="1"/>
  <c r="K390" i="12"/>
  <c r="M390" i="12"/>
  <c r="O390" i="12"/>
  <c r="O367" i="12" s="1"/>
  <c r="Q390" i="12"/>
  <c r="Q367" i="12" s="1"/>
  <c r="U390" i="12"/>
  <c r="G392" i="12"/>
  <c r="I393" i="12"/>
  <c r="K393" i="12"/>
  <c r="M393" i="12"/>
  <c r="O393" i="12"/>
  <c r="Q393" i="12"/>
  <c r="U393" i="12"/>
  <c r="I397" i="12"/>
  <c r="K397" i="12"/>
  <c r="M397" i="12"/>
  <c r="O397" i="12"/>
  <c r="Q397" i="12"/>
  <c r="U397" i="12"/>
  <c r="I401" i="12"/>
  <c r="K401" i="12"/>
  <c r="M401" i="12"/>
  <c r="O401" i="12"/>
  <c r="Q401" i="12"/>
  <c r="U401" i="12"/>
  <c r="I405" i="12"/>
  <c r="K405" i="12"/>
  <c r="M405" i="12"/>
  <c r="O405" i="12"/>
  <c r="Q405" i="12"/>
  <c r="U405" i="12"/>
  <c r="I409" i="12"/>
  <c r="K409" i="12"/>
  <c r="M409" i="12"/>
  <c r="O409" i="12"/>
  <c r="Q409" i="12"/>
  <c r="U409" i="12"/>
  <c r="I413" i="12"/>
  <c r="K413" i="12"/>
  <c r="M413" i="12"/>
  <c r="O413" i="12"/>
  <c r="Q413" i="12"/>
  <c r="U413" i="12"/>
  <c r="I417" i="12"/>
  <c r="K417" i="12"/>
  <c r="M417" i="12"/>
  <c r="O417" i="12"/>
  <c r="Q417" i="12"/>
  <c r="U417" i="12"/>
  <c r="G421" i="12"/>
  <c r="Q421" i="12"/>
  <c r="I422" i="12"/>
  <c r="I421" i="12" s="1"/>
  <c r="K422" i="12"/>
  <c r="K421" i="12" s="1"/>
  <c r="M422" i="12"/>
  <c r="M421" i="12" s="1"/>
  <c r="O422" i="12"/>
  <c r="O421" i="12" s="1"/>
  <c r="Q422" i="12"/>
  <c r="U422" i="12"/>
  <c r="U421" i="12" s="1"/>
  <c r="I61" i="1"/>
  <c r="J57" i="1" s="1"/>
  <c r="J59" i="1"/>
  <c r="J53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J40" i="1"/>
  <c r="J50" i="1"/>
  <c r="J55" i="1"/>
  <c r="U392" i="12"/>
  <c r="K392" i="12"/>
  <c r="O392" i="12"/>
  <c r="O110" i="12"/>
  <c r="U110" i="12"/>
  <c r="K110" i="12"/>
  <c r="O36" i="12"/>
  <c r="U36" i="12"/>
  <c r="K36" i="12"/>
  <c r="O7" i="12"/>
  <c r="U7" i="12"/>
  <c r="K7" i="12"/>
  <c r="J49" i="1"/>
  <c r="J54" i="1"/>
  <c r="Q110" i="12"/>
  <c r="I110" i="12"/>
  <c r="M110" i="12"/>
  <c r="Q36" i="12"/>
  <c r="I36" i="12"/>
  <c r="M36" i="12"/>
  <c r="J51" i="1"/>
  <c r="J58" i="1"/>
  <c r="Q392" i="12"/>
  <c r="I392" i="12"/>
  <c r="M392" i="12"/>
  <c r="O24" i="12"/>
  <c r="U24" i="12"/>
  <c r="K24" i="12"/>
  <c r="Q7" i="12"/>
  <c r="I7" i="12"/>
  <c r="J52" i="1"/>
  <c r="J56" i="1"/>
  <c r="J60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<sst xmlns="http://schemas.openxmlformats.org/spreadsheetml/2006/main" count="1118" uniqueCount="393">
  <si>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</si>
  <si>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</si>
  <si>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</si>
  <si>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</si>
  <si>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</si>
  <si>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</si>
  <si>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</si>
  <si>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</si>
  <si>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</si>
  <si>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</si>
  <si>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</si>
  <si>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</si>
  <si>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</si>
  <si>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</si>
  <si>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</si>
  <si>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</si>
  <si>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</si>
  <si>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</si>
  <si>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</si>
  <si>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</si>
  <si>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</si>
  <si>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</si>
  <si>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</si>
  <si>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</si>
  <si>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</si>
  <si>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</si>
  <si>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</si>
  <si>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</si>
  <si>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</si>
  <si>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</si>
  <si>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</si>
  <si>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</si>
  <si>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</si>
  <si>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</si>
  <si>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</si>
  <si>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</si>
  <si>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</si>
  <si>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</si>
  <si>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</si>
  <si>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</si>
  <si>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</si>
  <si>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</si>
  <si>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</si>
  <si>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ZL27</t>
  </si>
  <si>
    <t>Oprava stropu nad místností K1-1-044</t>
  </si>
  <si>
    <t>ZL25-27</t>
  </si>
  <si>
    <t>Oprava a nové nosné kce stropů nad 1.NP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</si>
  <si>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</si>
  <si>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</si>
  <si>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</si>
  <si>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</si>
  <si>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</si>
  <si>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</si>
  <si>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</si>
  <si>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</si>
  <si>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</si>
  <si>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</si>
  <si>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</si>
  <si>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</si>
  <si>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</si>
  <si>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</si>
  <si>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</si>
  <si>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</si>
  <si>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</si>
  <si>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</si>
  <si>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</si>
  <si>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</si>
  <si>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</si>
  <si>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</si>
  <si>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</si>
  <si>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</si>
  <si>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</si>
  <si>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</si>
  <si>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</si>
  <si>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</si>
  <si>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</si>
  <si>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</si>
  <si>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</si>
  <si>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</si>
  <si>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</si>
  <si>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</si>
  <si>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</si>
  <si>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</si>
  <si>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</si>
  <si>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</si>
  <si>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</si>
  <si>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</si>
  <si>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</si>
  <si>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</si>
  <si>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</si>
  <si>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</si>
  <si>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</si>
  <si>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</si>
  <si>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</si>
  <si>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</si>
  <si>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</si>
  <si>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</si>
  <si>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</si>
  <si>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</si>
  <si>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</si>
  <si>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</si>
  <si>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</si>
  <si>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</si>
  <si>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</si>
  <si>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</si>
  <si>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</si>
  <si>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</si>
  <si>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</si>
  <si>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</si>
  <si>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</si>
  <si>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</si>
  <si>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</si>
  <si>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</si>
  <si>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</si>
  <si>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</si>
  <si>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</si>
  <si>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</si>
  <si>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</si>
  <si>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</si>
  <si>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</si>
  <si>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</si>
  <si>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</si>
  <si>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</si>
  <si>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411354173</t>
  </si>
  <si>
    <t>Podpěrná konstr. stropů do 12 kPa - zřízení</t>
  </si>
  <si>
    <t>m2</t>
  </si>
  <si>
    <t>POL1_1</t>
  </si>
  <si>
    <t xml:space="preserve">analogicky - jednotková cena Katalogu popisů a směrných cen stavebních prací ÚRS Praha, a.s., na úrovni 80% cen I/2014 : </t>
  </si>
  <si>
    <t>VV</t>
  </si>
  <si>
    <t xml:space="preserve">číslo položky identické v ÚRS i RTS : </t>
  </si>
  <si>
    <t xml:space="preserve">stropy 1. NP napadený dřevokaznou houbou : </t>
  </si>
  <si>
    <t xml:space="preserve">analogicky podepření pro provedení sanace stropní konstrukce : </t>
  </si>
  <si>
    <t>strop nad místností K1-1-044 : 62,68</t>
  </si>
  <si>
    <t>411354174</t>
  </si>
  <si>
    <t>Podpěrná konstr. stropů do 12 kPa - odstranění</t>
  </si>
  <si>
    <t>413231231</t>
  </si>
  <si>
    <t>Zazdívka zhlaví stropních trámů průřez nad 400cm2</t>
  </si>
  <si>
    <t>kus</t>
  </si>
  <si>
    <t>strop nad místnostmi1.NP K1-1-044 - nové trámy : 17*2</t>
  </si>
  <si>
    <t>nově vkládané rákosníky : 7*2</t>
  </si>
  <si>
    <t>analogicky odsekání zdiva v okolí napadeného zhlaví trámu nebo měněného trámu : 12</t>
  </si>
  <si>
    <t>611421534</t>
  </si>
  <si>
    <t>Omítka vnitřní stropů 2x rákosování, MVC, štuková</t>
  </si>
  <si>
    <t/>
  </si>
  <si>
    <t xml:space="preserve">výkres č.A.1.2.b.04- 1.NP : </t>
  </si>
  <si>
    <t>místnost č. K1-1-004 : 62,68</t>
  </si>
  <si>
    <t>nad schodištěm : 1,5*4,5</t>
  </si>
  <si>
    <t>Mezisoučet</t>
  </si>
  <si>
    <t>978011161</t>
  </si>
  <si>
    <t>Otlučení omítek vnitřních vápenných stropů do 50 %</t>
  </si>
  <si>
    <t xml:space="preserve">přesný popis a rozsah sanačních úprav viz Kniha sanací A.1.2.c.01  a Dílčí vnitřní pohledy - sanační úpravy objektu K1 - A.1.2.c.05  :  </t>
  </si>
  <si>
    <t xml:space="preserve">podkladem pro výpočet jsou výstupy z ACAD  :  </t>
  </si>
  <si>
    <t xml:space="preserve">výkres č.A.1.2.b.04 - 1.NP  :  </t>
  </si>
  <si>
    <t>místnost č. K1-1-044 : - 63,8</t>
  </si>
  <si>
    <t>631581015</t>
  </si>
  <si>
    <t>Násyp z písku a mletého vápna</t>
  </si>
  <si>
    <t>m3</t>
  </si>
  <si>
    <t xml:space="preserve">výkres č.A.1.2.b.05 - 2.NP  :  </t>
  </si>
  <si>
    <t>místnost č. K1-2-047 : - 5,7*0,155</t>
  </si>
  <si>
    <t>místnost č. K1-2-050 :  -14,21*0,155</t>
  </si>
  <si>
    <t>místnost č. K1-2-051 :  -15,07*0,155</t>
  </si>
  <si>
    <t>místnost č. K1-2-052 :  -23,36*0,155</t>
  </si>
  <si>
    <t>631312611</t>
  </si>
  <si>
    <t>Mazanina betonová tl. 5 - 8 cm C 16/20</t>
  </si>
  <si>
    <t>POL1_</t>
  </si>
  <si>
    <t xml:space="preserve">úprava kapes pro uložení opravených zhlaví nebo nových trámů na zdivo : </t>
  </si>
  <si>
    <t>strop nad místnostmi1.NP K1-1-044 - nové trámy : 0,03*0,3*0,317*2</t>
  </si>
  <si>
    <t>nově vkládané rákosníky : 0,03*0,3*0,37*2</t>
  </si>
  <si>
    <t>analogicky odsekání zdiva v okolí napadeného zhlaví trámu nebo měněného trámu : 0,03*0,3*0,312</t>
  </si>
  <si>
    <t>631591211</t>
  </si>
  <si>
    <t>Násyp pod podlahy FERMACELL do 100 mm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</si>
  <si>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</si>
  <si>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</si>
  <si>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 xml:space="preserve">zřízení nového nenasákavého násypu nad záklopem pod cihelnou dlažbou : </t>
  </si>
  <si>
    <t xml:space="preserve">strop nad místností : </t>
  </si>
  <si>
    <t>místnost č. K1-1-001 - část u schodiště (K1-2-001) : 1,5*4,5*0,155</t>
  </si>
  <si>
    <t>místnost č. K1-1-044  (místnosti K1-2-047, 050-052) : 62,68*0,155</t>
  </si>
  <si>
    <t>713191131</t>
  </si>
  <si>
    <t>Tkanina separační FERMACELL</t>
  </si>
  <si>
    <t xml:space="preserve">použita položka z katalogu prací RTS v souladu s SoD cenová hladina 2014/I - 48,50,- Kč/m2 - 80% ceny 2014/I - 38,80 Kč/m2 : </t>
  </si>
  <si>
    <t xml:space="preserve">separační vrstvy proti propadu zásypu : </t>
  </si>
  <si>
    <t>místnost č. K1-1-001 - část u schodiště : 1,5*4,5*0,08</t>
  </si>
  <si>
    <t>místnost č. K1-1-044 : 62,68*0,08</t>
  </si>
  <si>
    <t>941955004</t>
  </si>
  <si>
    <t>Lešení lehké pomocné, výška podlahy do 3,5 m</t>
  </si>
  <si>
    <t>pro opravu stropu : 10</t>
  </si>
  <si>
    <t>952902112</t>
  </si>
  <si>
    <t>Čištění vysáváním povrchů a kcí průmyslovým vysavačem</t>
  </si>
  <si>
    <t xml:space="preserve">očištění přrd provedeném závěrečné chemické sanace : </t>
  </si>
  <si>
    <t xml:space="preserve">počítáno od schodiště : </t>
  </si>
  <si>
    <t xml:space="preserve">Záklop stropu a podbíjení - užito hoblované řezivo : </t>
  </si>
  <si>
    <t>nad místností č. K1-1-044 : 62,68*2</t>
  </si>
  <si>
    <t>nad schodištěm : 1,5*4,5*2</t>
  </si>
  <si>
    <t xml:space="preserve">trámy počítány od schodiště K1-1-045 : </t>
  </si>
  <si>
    <t>trám č.1 - 200/220 mm : 0,2*0,22*3,4</t>
  </si>
  <si>
    <t>trám č.2 - 210/220 mm : 0,21*0,22*3,4</t>
  </si>
  <si>
    <t>trám č.4 - 220/250 mm : 0,22*0,25*3,4</t>
  </si>
  <si>
    <t>trám č.5 - 170/175 mm : 0,17*0,175*3,4</t>
  </si>
  <si>
    <t>trám č.8 - 220/250 mm : 0,22*0,25*3,4</t>
  </si>
  <si>
    <t>trám č.10 - 230/230 mm : 0,23*0,23*3,4</t>
  </si>
  <si>
    <t>trám č.11 - 200/225 mm : 0,2*0,225*3,4</t>
  </si>
  <si>
    <t>rákosník v pozici trámu č.3 - 100/160 mm : 0,1*0,16*3,4</t>
  </si>
  <si>
    <t>rákosník v pozici trámu č.7 - 100/160 mm : 0,16*0,1*3,4</t>
  </si>
  <si>
    <t>nové rákosníky 100/160 mm : 0,1*0,16*3,4*7</t>
  </si>
  <si>
    <t>nové trámy nad schodištěm 200/240 mm : 0,2*0,24*2,2*4</t>
  </si>
  <si>
    <t>nové rákosníky nad schodištěm 100/160 mm : 0,1*0,16*2,2*4</t>
  </si>
  <si>
    <t>964061141</t>
  </si>
  <si>
    <t>Uvolnění zhlaví trámu,.zeď kamen. nad 0,05 m2</t>
  </si>
  <si>
    <t xml:space="preserve">v katalogu prací ÚRS stejný číselný kód, cena 2014/I - 530,- Kč/kus, dle SoD 80% z ceny 2014/I - 424,- Kč/kus : </t>
  </si>
  <si>
    <t>strop nad místnostmi1.NP K1-1-044 - neměněné trámy : 12</t>
  </si>
  <si>
    <t>nad schodištěm : 4*2</t>
  </si>
  <si>
    <t>973031325</t>
  </si>
  <si>
    <t>Vysekání kapes zeď cihel. MVC, pl. 0,1m2, hl. 30cm</t>
  </si>
  <si>
    <t>nad schodištěm - trámy a rákosníky : 4*2*2</t>
  </si>
  <si>
    <t>998011003</t>
  </si>
  <si>
    <t>Přesun hmot pro budovy zděné výšky do 24 m</t>
  </si>
  <si>
    <t>t</t>
  </si>
  <si>
    <t>POL7_</t>
  </si>
  <si>
    <t xml:space="preserve">Hmotnosti z položek s pořadovými čísly: : </t>
  </si>
  <si>
    <t xml:space="preserve">1,3,4,6,7,8,9,10,12,13, : </t>
  </si>
  <si>
    <t>Součet: : 3,31648</t>
  </si>
  <si>
    <t>762085140</t>
  </si>
  <si>
    <t>Hoblování viditelných částí krovu čtyřstranné</t>
  </si>
  <si>
    <t>m</t>
  </si>
  <si>
    <t>POL1_7</t>
  </si>
  <si>
    <t xml:space="preserve">analogicky stropní trámy a rákosníky pro provedení protéz v uhnilých zhlavích : </t>
  </si>
  <si>
    <t xml:space="preserve">a doplňované trámy a rákosníky včetně odstranění poškozených vrstev stávajících stropních trámů : </t>
  </si>
  <si>
    <t xml:space="preserve">číselný kód položky identický v ÚRS i RTS, cena ÚRS 2014/I 111,- Kč/m, cena dle SoD - 80% z ÚRS 2014/I - 88,80 Kč/m : </t>
  </si>
  <si>
    <t xml:space="preserve">viz změny PD dle doplnění PD z 03/2015 : </t>
  </si>
  <si>
    <t>strop nad místností K1-1-044 : 17*2*3,264</t>
  </si>
  <si>
    <t>strop nad schodištěm : 4*2*2,2</t>
  </si>
  <si>
    <t>762311101</t>
  </si>
  <si>
    <t>Montáž hmoždinek Buldog, včetně lůžka</t>
  </si>
  <si>
    <t xml:space="preserve">použita položka z katalogu prací RTS v souladu s SoD cenová hladina 2014/I - 20,40- Kč/kus - 80% ceny 2014/I - 16,40 Kč/kus : </t>
  </si>
  <si>
    <t xml:space="preserve">spojovací prvky 4x Buldog v každém spoji : </t>
  </si>
  <si>
    <t xml:space="preserve">oprava ponechávaných stropních trámů nad místností K1-1-044 : </t>
  </si>
  <si>
    <t>trám č.1 - 200/220 mm : 4</t>
  </si>
  <si>
    <t>trám č.2 - 210/220 mm : 4</t>
  </si>
  <si>
    <t>trám č.4 - 220/250 mm : 4</t>
  </si>
  <si>
    <t>trám č.5 - 170/175 mm : 4</t>
  </si>
  <si>
    <t>trám č.8 - 220/250 mm : 4</t>
  </si>
  <si>
    <t>trám č.10 - 230/230 mm : 4*2</t>
  </si>
  <si>
    <t>trám č.11 - 200/225 mm : 4</t>
  </si>
  <si>
    <t>762313113</t>
  </si>
  <si>
    <t>Montáž svorníků, šroubů délky 450 mm</t>
  </si>
  <si>
    <t xml:space="preserve">spojovací prvky 4x svorník M16 dl 250 mm : </t>
  </si>
  <si>
    <t>762331951</t>
  </si>
  <si>
    <t>Vyřezání části střešní vazby nad 450 cm2,do dl.3 m</t>
  </si>
  <si>
    <t xml:space="preserve">analogicky dle položek pro protézování konstrukcí krovů - doplnění střešní vazby : </t>
  </si>
  <si>
    <t xml:space="preserve">délka měněného trámu + 1 m na plát spoje : </t>
  </si>
  <si>
    <t>trám č.1 - 200/220 mm : 1,4</t>
  </si>
  <si>
    <t>trám č.2 - 210/220 mm : 1,4</t>
  </si>
  <si>
    <t>trám č.4 - 220/250 mm : 2</t>
  </si>
  <si>
    <t>trám č.5 - 170/175 mm : 1,4</t>
  </si>
  <si>
    <t>trám č.8 - 220/250 mm : 1,6</t>
  </si>
  <si>
    <t>trám č.10 - 230/230 mm : 2,9</t>
  </si>
  <si>
    <t>trám č.11 - 200/225 mm : 1,6</t>
  </si>
  <si>
    <t>762332935</t>
  </si>
  <si>
    <t>Doplnění střešní vazby z hranolů nad 450 cm2 vč.dod</t>
  </si>
  <si>
    <t xml:space="preserve">analogicky stropní trámy pro provedení protéz v uhnilých zhlavích : </t>
  </si>
  <si>
    <t>762395000</t>
  </si>
  <si>
    <t>Spojovací a ochranné prostředky pro střechy</t>
  </si>
  <si>
    <t>trám č.1 - 200/220 mm : 0,2*0,22*1,4*1,1</t>
  </si>
  <si>
    <t>trám č.2 - 210/220 mm : 0,21*0,22*1,4*1,1</t>
  </si>
  <si>
    <t>trám č.4 - 220/250 mm : 0,22*0,25*2*1,1</t>
  </si>
  <si>
    <t>trám č.5 - 170/175 mm : 0,17*0,175*1,4*1,1</t>
  </si>
  <si>
    <t>trám č.8 - 220/250 mm : 0,22*0,2*1,6*1,1</t>
  </si>
  <si>
    <t>trám č.10 - 230/230 mm : 0,23*0,23*2,9*1,1</t>
  </si>
  <si>
    <t>trám č.11 - 200/225 mm : 0,2*0,225*1,6*1,1</t>
  </si>
  <si>
    <t>762395010</t>
  </si>
  <si>
    <t>Zajištění spojů tesařským lepidlem</t>
  </si>
  <si>
    <t xml:space="preserve">položka ani obdobné práce nejsou uvedeny v katalogu prací ÚRS - použita položka z katalogu prací RTS : </t>
  </si>
  <si>
    <t xml:space="preserve">cena 2014/I - 999,- Kč/m2 - dle SoD 80% z ceny 2014/I - 799,20 Kč/m2 : </t>
  </si>
  <si>
    <t>trám č.1 - 200/220 mm : 0,22*1,4*2</t>
  </si>
  <si>
    <t>trám č.2 - 210/220 mm : 0,22*1,4*2</t>
  </si>
  <si>
    <t>trám č.4 - 220/250 mm : 0,225*2*2</t>
  </si>
  <si>
    <t>trám č.5 - 170/175 mm : 0,175*1,4*2</t>
  </si>
  <si>
    <t>trám č.8 - 220/250 mm : 0,25*1,6*2</t>
  </si>
  <si>
    <t>trám č.10 - 230/230 mm : 0,23*2,9*2</t>
  </si>
  <si>
    <t>trám č.11 - 200/225 mm : 0,225*1,6*2</t>
  </si>
  <si>
    <t>762812240</t>
  </si>
  <si>
    <t>Záklop stropů montáž z hoblovaných prken s olištováním kolem zdi, vrchního na sraz, spáry kryté, lištami</t>
  </si>
  <si>
    <t xml:space="preserve">skladba podlahy SH 77  :  </t>
  </si>
  <si>
    <t xml:space="preserve">smrková prkna hoblovaná s polodrážkou tl.30 mm  :  </t>
  </si>
  <si>
    <t>místnost č. K1-2-047, 050-052 - pod příčkami a SDK kcemi : 62,68-58,34</t>
  </si>
  <si>
    <t xml:space="preserve">zbývající množství je uvedeno v původním rozpočtu : </t>
  </si>
  <si>
    <t>762811811</t>
  </si>
  <si>
    <t>Demontáž záklopů z hrubých prken tl. do 3,2 cm</t>
  </si>
  <si>
    <t>762822130</t>
  </si>
  <si>
    <t>Montáž stropnic hraněných pl. do 450 cm2</t>
  </si>
  <si>
    <t xml:space="preserve">doplnění trámů a rákosníků nad místností K1-1-044 : </t>
  </si>
  <si>
    <t>rákosník v pozici trámu č.3 - 100/160 mm : 3,4</t>
  </si>
  <si>
    <t>rákosník v pozici trámu č.7 - 100/160 mm : 3,4</t>
  </si>
  <si>
    <t>nové rákosníky 100/160 mm : 3,4*7</t>
  </si>
  <si>
    <t>nové rákosníky nad schodištěm 100/160 mm : 2,2*4</t>
  </si>
  <si>
    <t>762822140</t>
  </si>
  <si>
    <t>Montáž stropnic hraněných pl. do 540 cm2</t>
  </si>
  <si>
    <t>nové trámy nad schodištěm 200/240 mm : 2,2*4</t>
  </si>
  <si>
    <t>762822830</t>
  </si>
  <si>
    <t>Demontáž stropnic z řeziva o pl.do 450 cm2</t>
  </si>
  <si>
    <t>nahrazované stropní trámy nad místností K1-1-044 : 3,4*9</t>
  </si>
  <si>
    <t>nahrazované stropní trámy nad schodištěm : 2,2*4</t>
  </si>
  <si>
    <t>762841210</t>
  </si>
  <si>
    <t>Montáž podbíjení stropů, prkna hoblovaná na sraz</t>
  </si>
  <si>
    <t>místnost č. K1-2-047, 050-052 - pod příčkami a SDK kcemi (nad místností K1-1-044) : 62,68-58,34</t>
  </si>
  <si>
    <t>762841812</t>
  </si>
  <si>
    <t>Demontáž podbíjení obkladů stropů s omítkou</t>
  </si>
  <si>
    <t>762895000</t>
  </si>
  <si>
    <t>Spojovací prostředky pro montáž stropů</t>
  </si>
  <si>
    <t>místnost č. K1-2-047, 050-052 - pod příčkami a SDK kcemi : (62,68-58,34)*0,03*1,1*2</t>
  </si>
  <si>
    <t>nad schodištěm : 1,5*4,5*0,03*1,1*2</t>
  </si>
  <si>
    <t>rákosník v pozici trámu č.3 - 100/160 mm : 0,1*0,16*3,4*1,1</t>
  </si>
  <si>
    <t>rákosník v pozici trámu č.7 - 100/160 mm : 0,16*0,1*3,4*1,1</t>
  </si>
  <si>
    <t>nové rákosníky 100/160 mm : 0,1*0,16*3,4*7*1,1</t>
  </si>
  <si>
    <t>nové trámy nad schodištěm 200/240 mm : 0,2*0,24*2,2*4*1,1</t>
  </si>
  <si>
    <t>nové rákosníky nad schodištěm 100/160 mm : 0,1*0,16*2,2*4*1,1</t>
  </si>
  <si>
    <t>762911121</t>
  </si>
  <si>
    <t>Impregnace řeziva tlakovakuová Bochemit QB</t>
  </si>
  <si>
    <t>762-01</t>
  </si>
  <si>
    <t>Hmoždinka kruhová Buldog pr.75 mm</t>
  </si>
  <si>
    <t xml:space="preserve">cena dle poptávky na internetu 10,- Kč/kus : </t>
  </si>
  <si>
    <t xml:space="preserve">spojovací prvky 2x Buldog v každém spoji : </t>
  </si>
  <si>
    <t>trám č.1 - nový trám ze dvou částí - prostorově nebylo možné vložit v celé délce 7,3 m : 4</t>
  </si>
  <si>
    <t>trám č. 2 - nastavení obou zhlaví : 4*2</t>
  </si>
  <si>
    <t>trám č. 3 - nastavení obou zhlaví : 4*2</t>
  </si>
  <si>
    <t>trám č. 4 - nastavení obou zhlaví : 4*2</t>
  </si>
  <si>
    <t>trám č. 5 - nastavení jednoho zhlaví : 4</t>
  </si>
  <si>
    <t>trám č. 6 - nastavení jednoho zhlaví : 4</t>
  </si>
  <si>
    <t>trám č. 7 - nastavení jednoho zhlaví : 4</t>
  </si>
  <si>
    <t>trám č. 8 - nastavení jednoho zhlaví : 4</t>
  </si>
  <si>
    <t>trám č. 9 - nastavení jednoho zhlaví : 4</t>
  </si>
  <si>
    <t>trám č. 10 - nastavení jednoho zhlaví : 4</t>
  </si>
  <si>
    <t>trám č. 11 - nastavení jednoho zhlaví : 4</t>
  </si>
  <si>
    <t>605 - 0</t>
  </si>
  <si>
    <t>Řezivo SM hranol do 25/25 cm, v nabídce dodavatele objekt K1,  položka 302, list K1 01 Pol</t>
  </si>
  <si>
    <t>POL3_</t>
  </si>
  <si>
    <t xml:space="preserve">trám č.3 - výměna za nový rákosník : </t>
  </si>
  <si>
    <t>trám č.5 - 170/175 mm : 0,17*0,18*1,4*1,1</t>
  </si>
  <si>
    <t xml:space="preserve">trám č.6 - bez úpravy : </t>
  </si>
  <si>
    <t xml:space="preserve">trám č.7 - výměna za nový rákosník : </t>
  </si>
  <si>
    <t>trám č.8 - 220/250 mm : 0,22*0,25*1,6*1,1</t>
  </si>
  <si>
    <t xml:space="preserve">trám č.9 - bez úpravy : </t>
  </si>
  <si>
    <t>trám č.11 - 200/225 mm : 0,2*0,23*1,6*1,1</t>
  </si>
  <si>
    <t xml:space="preserve">výměna stropních trámů u schodiště K1-1-045 : </t>
  </si>
  <si>
    <t>trám č.1 až 4 - 200/240 mm : 0,2*0,24*2,2*4*1,1</t>
  </si>
  <si>
    <t>rákosník v pozici trámu č.3 - 100/160 mm : 0,16*0,1*3,4*1,1</t>
  </si>
  <si>
    <t>nové rákosníky 100/160 mm : 0,16*0,1*3,4*7*1,1</t>
  </si>
  <si>
    <t>nové rákosníky nad schodištěm 100/160 mm : 0,16*0,1*2,2*4*1,1</t>
  </si>
  <si>
    <t>60512601</t>
  </si>
  <si>
    <t>Prkno, fošna SM/JD hoblované - pero, drážka</t>
  </si>
  <si>
    <t>POL3_7</t>
  </si>
  <si>
    <t>60554750</t>
  </si>
  <si>
    <t>Fošna DB hoblovaná I.jak.tl.30-40 mm, dl.300-600 cm, š.120-250 mm, s polodrážkou, v nabídce dodavatele objekt K1,  položka 306, list K1 01 Pol</t>
  </si>
  <si>
    <t xml:space="preserve">analogicky podložení zhlaví trámů a rákosníků v uložení na zdi dubovými impreg. podložkami : </t>
  </si>
  <si>
    <t>R.76200</t>
  </si>
  <si>
    <t>D+M ocel. svorník pr.16 mm dl.250 mm včetně matic a podložek, v nabídce dodavatele STR-K1-do, list  01 Pol</t>
  </si>
  <si>
    <t>ks</t>
  </si>
  <si>
    <t>998762103</t>
  </si>
  <si>
    <t>Přesun hmot pro tesařské konstrukce, výšky do 24 m</t>
  </si>
  <si>
    <t xml:space="preserve">18,19,20,21,24,25,26,27,28,29,30,32,33,34, : </t>
  </si>
  <si>
    <t>Součet: : 1,98881</t>
  </si>
  <si>
    <t>783782222</t>
  </si>
  <si>
    <t>Nátěr tesařských konstrukcí Lignofix Super2x</t>
  </si>
  <si>
    <t>nad místností č. K1-1-044 : 62,68*2*2</t>
  </si>
  <si>
    <t>nad schodištěm : 1,5*4,5*2*2</t>
  </si>
  <si>
    <t>783782223</t>
  </si>
  <si>
    <t>Nátěr tesařských konstrukcí Lignofix TOP 2x</t>
  </si>
  <si>
    <t>zhlaví trámů : (17*2+4*2)*0,25*4*1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</si>
  <si>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</si>
  <si>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</si>
  <si>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</si>
  <si>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</si>
  <si>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5,11,12,13,18,23,26,28, : </t>
  </si>
  <si>
    <t>Součet: : 5,34409</t>
  </si>
  <si>
    <t>979011121</t>
  </si>
  <si>
    <t>Příplatek za každé další podlaží</t>
  </si>
  <si>
    <t>979081111</t>
  </si>
  <si>
    <t>Odvoz suti a vybour. hmot na skládku do 1 km</t>
  </si>
  <si>
    <t>Součet: : 80,16132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</si>
  <si>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</si>
  <si>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</si>
  <si>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</si>
  <si>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</si>
  <si>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</si>
  <si>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</si>
  <si>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Součet: : 10,68818</t>
  </si>
  <si>
    <t>979990001</t>
  </si>
  <si>
    <t>Poplatek za skládku stavební suti</t>
  </si>
  <si>
    <t>005121 R</t>
  </si>
  <si>
    <t>Zařízení staveniště</t>
  </si>
  <si>
    <t>Soubor</t>
  </si>
  <si>
    <t>POL99_2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</si>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</sst>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4" zoomScaleNormal="100" zoomScaleSheetLayoutView="75" workbookViewId="0">
      <selection activeCell="E14" sqref="E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4.5" customHeight="1" x14ac:dyDescent="0.2">
      <c r="A2" s="4"/>
      <c r="B2" s="79" t="s">
        <v>24</v>
      </c>
      <c r="C2" s="80"/>
      <c r="D2" s="81" t="s">
        <v>49</v>
      </c>
      <c r="E2" s="212" t="s">
        <v>50</v>
      </c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5"/>
      <c r="F16" s="226"/>
      <c r="G16" s="225"/>
      <c r="H16" s="226"/>
      <c r="I16" s="225">
        <v>148030.19</v>
      </c>
      <c r="J16" s="227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5"/>
      <c r="F17" s="226"/>
      <c r="G17" s="225"/>
      <c r="H17" s="226"/>
      <c r="I17" s="225">
        <v>88679.96</v>
      </c>
      <c r="J17" s="227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9" t="s">
        <v>97</v>
      </c>
      <c r="B19" s="160" t="s">
        <v>29</v>
      </c>
      <c r="C19" s="54"/>
      <c r="D19" s="55"/>
      <c r="E19" s="225"/>
      <c r="F19" s="226"/>
      <c r="G19" s="225"/>
      <c r="H19" s="226"/>
      <c r="I19" s="225">
        <v>3219.26</v>
      </c>
      <c r="J19" s="227"/>
    </row>
    <row r="20" spans="1:10" ht="23.25" customHeight="1" x14ac:dyDescent="0.2">
      <c r="A20" s="159" t="s">
        <v>98</v>
      </c>
      <c r="B20" s="160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239929.41000000003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239929.41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41">
        <v>239929.41</v>
      </c>
      <c r="H28" s="243"/>
      <c r="I28" s="243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41">
        <f>SUM(I23:I27)</f>
        <v>0</v>
      </c>
      <c r="H29" s="241"/>
      <c r="I29" s="241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41834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5"/>
      <c r="D39" s="216"/>
      <c r="E39" s="216"/>
      <c r="F39" s="115">
        <v>0</v>
      </c>
      <c r="G39" s="116">
        <v>239929.41</v>
      </c>
      <c r="H39" s="117"/>
      <c r="I39" s="118">
        <v>239929.41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7" t="s">
        <v>46</v>
      </c>
      <c r="D40" s="218"/>
      <c r="E40" s="218"/>
      <c r="F40" s="119">
        <v>0</v>
      </c>
      <c r="G40" s="120">
        <v>239929.41</v>
      </c>
      <c r="H40" s="120"/>
      <c r="I40" s="121">
        <v>239929.41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9" t="s">
        <v>44</v>
      </c>
      <c r="D41" s="220"/>
      <c r="E41" s="220"/>
      <c r="F41" s="122">
        <v>0</v>
      </c>
      <c r="G41" s="123">
        <v>239929.41</v>
      </c>
      <c r="H41" s="123"/>
      <c r="I41" s="124">
        <v>239929.41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1" t="s">
        <v>70</v>
      </c>
      <c r="C42" s="222"/>
      <c r="D42" s="222"/>
      <c r="E42" s="222"/>
      <c r="F42" s="125">
        <f>SUMIF(A39:A41,"=1",F39:F41)</f>
        <v>0</v>
      </c>
      <c r="G42" s="126">
        <f>SUMIF(A39:A41,"=1",G39:G41)</f>
        <v>239929.41</v>
      </c>
      <c r="H42" s="126">
        <f>SUMIF(A39:A41,"=1",H39:H41)</f>
        <v>0</v>
      </c>
      <c r="I42" s="127">
        <f>SUMIF(A39:A41,"=1",I39:I41)</f>
        <v>239929.41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3" t="s">
        <v>75</v>
      </c>
      <c r="D49" s="224"/>
      <c r="E49" s="224"/>
      <c r="F49" s="155" t="s">
        <v>26</v>
      </c>
      <c r="G49" s="148"/>
      <c r="H49" s="148"/>
      <c r="I49" s="148">
        <v>20704.68</v>
      </c>
      <c r="J49" s="151">
        <f>IF(I61=0,"",I49/I61*100)</f>
        <v>8.6294881482015899</v>
      </c>
    </row>
    <row r="50" spans="1:10" ht="25.5" customHeight="1" x14ac:dyDescent="0.2">
      <c r="A50" s="137"/>
      <c r="B50" s="139" t="s">
        <v>76</v>
      </c>
      <c r="C50" s="208" t="s">
        <v>77</v>
      </c>
      <c r="D50" s="209"/>
      <c r="E50" s="209"/>
      <c r="F50" s="156" t="s">
        <v>26</v>
      </c>
      <c r="G50" s="145"/>
      <c r="H50" s="145"/>
      <c r="I50" s="145">
        <v>34648.18</v>
      </c>
      <c r="J50" s="152">
        <f>IF(I61=0,"",I50/I61*100)</f>
        <v>14.440989122592349</v>
      </c>
    </row>
    <row r="51" spans="1:10" ht="25.5" customHeight="1" x14ac:dyDescent="0.2">
      <c r="A51" s="137"/>
      <c r="B51" s="139" t="s">
        <v>78</v>
      </c>
      <c r="C51" s="208" t="s">
        <v>79</v>
      </c>
      <c r="D51" s="209"/>
      <c r="E51" s="209"/>
      <c r="F51" s="156" t="s">
        <v>26</v>
      </c>
      <c r="G51" s="145"/>
      <c r="H51" s="145"/>
      <c r="I51" s="145">
        <v>46886.75</v>
      </c>
      <c r="J51" s="152">
        <f>IF(I61=0,"",I51/I61*100)</f>
        <v>19.541893592786312</v>
      </c>
    </row>
    <row r="52" spans="1:10" ht="25.5" customHeight="1" x14ac:dyDescent="0.2">
      <c r="A52" s="137"/>
      <c r="B52" s="139" t="s">
        <v>80</v>
      </c>
      <c r="C52" s="208" t="s">
        <v>81</v>
      </c>
      <c r="D52" s="209"/>
      <c r="E52" s="209"/>
      <c r="F52" s="156" t="s">
        <v>26</v>
      </c>
      <c r="G52" s="145"/>
      <c r="H52" s="145"/>
      <c r="I52" s="145">
        <v>1666</v>
      </c>
      <c r="J52" s="152">
        <f>IF(I61=0,"",I52/I61*100)</f>
        <v>0.69437089850719003</v>
      </c>
    </row>
    <row r="53" spans="1:10" ht="25.5" customHeight="1" x14ac:dyDescent="0.2">
      <c r="A53" s="137"/>
      <c r="B53" s="139" t="s">
        <v>82</v>
      </c>
      <c r="C53" s="208" t="s">
        <v>83</v>
      </c>
      <c r="D53" s="209"/>
      <c r="E53" s="209"/>
      <c r="F53" s="156" t="s">
        <v>26</v>
      </c>
      <c r="G53" s="145"/>
      <c r="H53" s="145"/>
      <c r="I53" s="145">
        <v>1438.48</v>
      </c>
      <c r="J53" s="152">
        <f>IF(I61=0,"",I53/I61*100)</f>
        <v>0.59954300725367515</v>
      </c>
    </row>
    <row r="54" spans="1:10" ht="25.5" customHeight="1" x14ac:dyDescent="0.2">
      <c r="A54" s="137"/>
      <c r="B54" s="139" t="s">
        <v>84</v>
      </c>
      <c r="C54" s="208" t="s">
        <v>85</v>
      </c>
      <c r="D54" s="209"/>
      <c r="E54" s="209"/>
      <c r="F54" s="156" t="s">
        <v>26</v>
      </c>
      <c r="G54" s="145"/>
      <c r="H54" s="145"/>
      <c r="I54" s="145">
        <v>13568</v>
      </c>
      <c r="J54" s="152">
        <f>IF(I61=0,"",I54/I61*100)</f>
        <v>5.6549966092110173</v>
      </c>
    </row>
    <row r="55" spans="1:10" ht="25.5" customHeight="1" x14ac:dyDescent="0.2">
      <c r="A55" s="137"/>
      <c r="B55" s="139" t="s">
        <v>86</v>
      </c>
      <c r="C55" s="208" t="s">
        <v>87</v>
      </c>
      <c r="D55" s="209"/>
      <c r="E55" s="209"/>
      <c r="F55" s="156" t="s">
        <v>26</v>
      </c>
      <c r="G55" s="145"/>
      <c r="H55" s="145"/>
      <c r="I55" s="145">
        <v>10529.8</v>
      </c>
      <c r="J55" s="152">
        <f>IF(I61=0,"",I55/I61*100)</f>
        <v>4.3887074952587088</v>
      </c>
    </row>
    <row r="56" spans="1:10" ht="25.5" customHeight="1" x14ac:dyDescent="0.2">
      <c r="A56" s="137"/>
      <c r="B56" s="139" t="s">
        <v>88</v>
      </c>
      <c r="C56" s="208" t="s">
        <v>89</v>
      </c>
      <c r="D56" s="209"/>
      <c r="E56" s="209"/>
      <c r="F56" s="156" t="s">
        <v>26</v>
      </c>
      <c r="G56" s="145"/>
      <c r="H56" s="145"/>
      <c r="I56" s="145">
        <v>696.29</v>
      </c>
      <c r="J56" s="152">
        <f>IF(I61=0,"",I56/I61*100)</f>
        <v>0.29020619022903443</v>
      </c>
    </row>
    <row r="57" spans="1:10" ht="25.5" customHeight="1" x14ac:dyDescent="0.2">
      <c r="A57" s="137"/>
      <c r="B57" s="139" t="s">
        <v>90</v>
      </c>
      <c r="C57" s="208" t="s">
        <v>91</v>
      </c>
      <c r="D57" s="209"/>
      <c r="E57" s="209"/>
      <c r="F57" s="156" t="s">
        <v>27</v>
      </c>
      <c r="G57" s="145"/>
      <c r="H57" s="145"/>
      <c r="I57" s="145">
        <v>60523.37</v>
      </c>
      <c r="J57" s="152">
        <f>IF(I61=0,"",I57/I61*100)</f>
        <v>25.225490280662132</v>
      </c>
    </row>
    <row r="58" spans="1:10" ht="25.5" customHeight="1" x14ac:dyDescent="0.2">
      <c r="A58" s="137"/>
      <c r="B58" s="139" t="s">
        <v>92</v>
      </c>
      <c r="C58" s="208" t="s">
        <v>93</v>
      </c>
      <c r="D58" s="209"/>
      <c r="E58" s="209"/>
      <c r="F58" s="156" t="s">
        <v>27</v>
      </c>
      <c r="G58" s="145"/>
      <c r="H58" s="145"/>
      <c r="I58" s="145">
        <v>28156.59</v>
      </c>
      <c r="J58" s="152">
        <f>IF(I61=0,"",I58/I61*100)</f>
        <v>11.735364163984732</v>
      </c>
    </row>
    <row r="59" spans="1:10" ht="25.5" customHeight="1" x14ac:dyDescent="0.2">
      <c r="A59" s="137"/>
      <c r="B59" s="139" t="s">
        <v>94</v>
      </c>
      <c r="C59" s="208" t="s">
        <v>95</v>
      </c>
      <c r="D59" s="209"/>
      <c r="E59" s="209"/>
      <c r="F59" s="156" t="s">
        <v>96</v>
      </c>
      <c r="G59" s="145"/>
      <c r="H59" s="145"/>
      <c r="I59" s="145">
        <v>17892.009999999998</v>
      </c>
      <c r="J59" s="152">
        <f>IF(I61=0,"",I59/I61*100)</f>
        <v>7.4571975148857312</v>
      </c>
    </row>
    <row r="60" spans="1:10" ht="25.5" customHeight="1" x14ac:dyDescent="0.2">
      <c r="A60" s="137"/>
      <c r="B60" s="149" t="s">
        <v>97</v>
      </c>
      <c r="C60" s="210" t="s">
        <v>29</v>
      </c>
      <c r="D60" s="211"/>
      <c r="E60" s="211"/>
      <c r="F60" s="157" t="s">
        <v>97</v>
      </c>
      <c r="G60" s="150"/>
      <c r="H60" s="150"/>
      <c r="I60" s="150">
        <v>3219.26</v>
      </c>
      <c r="J60" s="153">
        <f>IF(I61=0,"",I60/I61*100)</f>
        <v>1.3417529764275251</v>
      </c>
    </row>
    <row r="61" spans="1:10" ht="25.5" customHeight="1" x14ac:dyDescent="0.2">
      <c r="A61" s="138"/>
      <c r="B61" s="142" t="s">
        <v>1</v>
      </c>
      <c r="C61" s="142"/>
      <c r="D61" s="143"/>
      <c r="E61" s="143"/>
      <c r="F61" s="158"/>
      <c r="G61" s="146"/>
      <c r="H61" s="146"/>
      <c r="I61" s="146">
        <f>SUM(I49:I60)</f>
        <v>239929.41</v>
      </c>
      <c r="J61" s="154">
        <f>SUM(J49:J60)</f>
        <v>100</v>
      </c>
    </row>
    <row r="62" spans="1:10" x14ac:dyDescent="0.2">
      <c r="F62" s="97"/>
      <c r="G62" s="96"/>
      <c r="H62" s="97"/>
      <c r="I62" s="96"/>
      <c r="J62" s="98"/>
    </row>
    <row r="63" spans="1:10" x14ac:dyDescent="0.2">
      <c r="F63" s="97"/>
      <c r="G63" s="96"/>
      <c r="H63" s="97"/>
      <c r="I63" s="96"/>
      <c r="J63" s="98"/>
    </row>
    <row r="64" spans="1:10" x14ac:dyDescent="0.2">
      <c r="F64" s="97"/>
      <c r="G64" s="96"/>
      <c r="H64" s="97"/>
      <c r="I64" s="96"/>
      <c r="J64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57:E57"/>
    <mergeCell ref="C58:E58"/>
    <mergeCell ref="C59:E59"/>
    <mergeCell ref="C60:E60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99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100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100</v>
      </c>
      <c r="AE3" t="s">
        <v>101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102</v>
      </c>
    </row>
    <row r="5" spans="1:60" x14ac:dyDescent="0.2">
      <c r="D5" s="161"/>
    </row>
    <row r="6" spans="1:60" ht="38.25" x14ac:dyDescent="0.2">
      <c r="A6" s="170" t="s">
        <v>103</v>
      </c>
      <c r="B6" s="168" t="s">
        <v>104</v>
      </c>
      <c r="C6" s="168" t="s">
        <v>105</v>
      </c>
      <c r="D6" s="169" t="s">
        <v>106</v>
      </c>
      <c r="E6" s="170" t="s">
        <v>107</v>
      </c>
      <c r="F6" s="165" t="s">
        <v>108</v>
      </c>
      <c r="G6" s="170" t="s">
        <v>31</v>
      </c>
      <c r="H6" s="171" t="s">
        <v>32</v>
      </c>
      <c r="I6" s="171" t="s">
        <v>109</v>
      </c>
      <c r="J6" s="171" t="s">
        <v>33</v>
      </c>
      <c r="K6" s="171" t="s">
        <v>110</v>
      </c>
      <c r="L6" s="171" t="s">
        <v>111</v>
      </c>
      <c r="M6" s="171" t="s">
        <v>112</v>
      </c>
      <c r="N6" s="171" t="s">
        <v>113</v>
      </c>
      <c r="O6" s="171" t="s">
        <v>114</v>
      </c>
      <c r="P6" s="171" t="s">
        <v>115</v>
      </c>
      <c r="Q6" s="171" t="s">
        <v>116</v>
      </c>
      <c r="R6" s="171" t="s">
        <v>117</v>
      </c>
      <c r="S6" s="171" t="s">
        <v>118</v>
      </c>
      <c r="T6" s="171" t="s">
        <v>119</v>
      </c>
      <c r="U6" s="171" t="s">
        <v>120</v>
      </c>
    </row>
    <row r="7" spans="1:60" x14ac:dyDescent="0.2">
      <c r="A7" s="172" t="s">
        <v>121</v>
      </c>
      <c r="B7" s="174" t="s">
        <v>74</v>
      </c>
      <c r="C7" s="175" t="s">
        <v>75</v>
      </c>
      <c r="D7" s="176"/>
      <c r="E7" s="183"/>
      <c r="F7" s="188"/>
      <c r="G7" s="188">
        <f>SUMIF(AE8:AE23,"&lt;&gt;NOR",G8:G23)</f>
        <v>20704.68</v>
      </c>
      <c r="H7" s="188"/>
      <c r="I7" s="188">
        <f>SUM(I8:I23)</f>
        <v>1464.2</v>
      </c>
      <c r="J7" s="188"/>
      <c r="K7" s="188">
        <f>SUM(K8:K23)</f>
        <v>19240.47</v>
      </c>
      <c r="L7" s="188"/>
      <c r="M7" s="188">
        <f>SUM(M8:M23)</f>
        <v>25052.662799999998</v>
      </c>
      <c r="N7" s="188"/>
      <c r="O7" s="188">
        <f>SUM(O8:O23)</f>
        <v>5.74</v>
      </c>
      <c r="P7" s="188"/>
      <c r="Q7" s="188">
        <f>SUM(Q8:Q23)</f>
        <v>0</v>
      </c>
      <c r="R7" s="188"/>
      <c r="S7" s="188"/>
      <c r="T7" s="189"/>
      <c r="U7" s="188">
        <f>SUM(U8:U23)</f>
        <v>39.74</v>
      </c>
      <c r="AE7" t="s">
        <v>122</v>
      </c>
    </row>
    <row r="8" spans="1:60" outlineLevel="1" x14ac:dyDescent="0.2">
      <c r="A8" s="167">
        <v>1</v>
      </c>
      <c r="B8" s="177" t="s">
        <v>123</v>
      </c>
      <c r="C8" s="200" t="s">
        <v>124</v>
      </c>
      <c r="D8" s="179" t="s">
        <v>125</v>
      </c>
      <c r="E8" s="184">
        <v>62.68</v>
      </c>
      <c r="F8" s="190">
        <v>127.2</v>
      </c>
      <c r="G8" s="190">
        <v>7972.9</v>
      </c>
      <c r="H8" s="190">
        <v>23.36</v>
      </c>
      <c r="I8" s="190">
        <f>ROUND(E8*H8,2)</f>
        <v>1464.2</v>
      </c>
      <c r="J8" s="190">
        <v>103.84</v>
      </c>
      <c r="K8" s="190">
        <f>ROUND(E8*J8,2)</f>
        <v>6508.69</v>
      </c>
      <c r="L8" s="190">
        <v>21</v>
      </c>
      <c r="M8" s="190">
        <f>G8*(1+L8/100)</f>
        <v>9647.2089999999989</v>
      </c>
      <c r="N8" s="190">
        <v>3.8700000000000002E-3</v>
      </c>
      <c r="O8" s="190">
        <f>ROUND(E8*N8,2)</f>
        <v>0.24</v>
      </c>
      <c r="P8" s="190">
        <v>0</v>
      </c>
      <c r="Q8" s="190">
        <f>ROUND(E8*P8,2)</f>
        <v>0</v>
      </c>
      <c r="R8" s="190"/>
      <c r="S8" s="190"/>
      <c r="T8" s="191">
        <v>0.47399999999999998</v>
      </c>
      <c r="U8" s="190">
        <f>ROUND(E8*T8,2)</f>
        <v>29.71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126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33.75" outlineLevel="1" x14ac:dyDescent="0.2">
      <c r="A9" s="167"/>
      <c r="B9" s="177"/>
      <c r="C9" s="201" t="s">
        <v>127</v>
      </c>
      <c r="D9" s="180"/>
      <c r="E9" s="185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128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129</v>
      </c>
      <c r="D10" s="180"/>
      <c r="E10" s="185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128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201" t="s">
        <v>130</v>
      </c>
      <c r="D11" s="180"/>
      <c r="E11" s="185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128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2.5" outlineLevel="1" x14ac:dyDescent="0.2">
      <c r="A12" s="167"/>
      <c r="B12" s="177"/>
      <c r="C12" s="201" t="s">
        <v>131</v>
      </c>
      <c r="D12" s="180"/>
      <c r="E12" s="185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1"/>
      <c r="U12" s="190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128</v>
      </c>
      <c r="AF12" s="166">
        <v>0</v>
      </c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201" t="s">
        <v>132</v>
      </c>
      <c r="D13" s="180"/>
      <c r="E13" s="185">
        <v>62.68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128</v>
      </c>
      <c r="AF13" s="166">
        <v>0</v>
      </c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2</v>
      </c>
      <c r="B14" s="177" t="s">
        <v>133</v>
      </c>
      <c r="C14" s="200" t="s">
        <v>134</v>
      </c>
      <c r="D14" s="179" t="s">
        <v>125</v>
      </c>
      <c r="E14" s="184">
        <v>62.68</v>
      </c>
      <c r="F14" s="190">
        <v>26.56</v>
      </c>
      <c r="G14" s="190">
        <v>1664.78</v>
      </c>
      <c r="H14" s="190">
        <v>0</v>
      </c>
      <c r="I14" s="190">
        <f>ROUND(E14*H14,2)</f>
        <v>0</v>
      </c>
      <c r="J14" s="190">
        <v>26.56</v>
      </c>
      <c r="K14" s="190">
        <f>ROUND(E14*J14,2)</f>
        <v>1664.78</v>
      </c>
      <c r="L14" s="190">
        <v>21</v>
      </c>
      <c r="M14" s="190">
        <f>G14*(1+L14/100)</f>
        <v>2014.3837999999998</v>
      </c>
      <c r="N14" s="190">
        <v>0</v>
      </c>
      <c r="O14" s="190">
        <f>ROUND(E14*N14,2)</f>
        <v>0</v>
      </c>
      <c r="P14" s="190">
        <v>0</v>
      </c>
      <c r="Q14" s="190">
        <f>ROUND(E14*P14,2)</f>
        <v>0</v>
      </c>
      <c r="R14" s="190"/>
      <c r="S14" s="190"/>
      <c r="T14" s="191">
        <v>0.16</v>
      </c>
      <c r="U14" s="190">
        <f>ROUND(E14*T14,2)</f>
        <v>10.029999999999999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126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ht="33.75" outlineLevel="1" x14ac:dyDescent="0.2">
      <c r="A15" s="167"/>
      <c r="B15" s="177"/>
      <c r="C15" s="201" t="s">
        <v>127</v>
      </c>
      <c r="D15" s="180"/>
      <c r="E15" s="185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128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201" t="s">
        <v>129</v>
      </c>
      <c r="D16" s="180"/>
      <c r="E16" s="185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128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1" t="s">
        <v>130</v>
      </c>
      <c r="D17" s="180"/>
      <c r="E17" s="185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128</v>
      </c>
      <c r="AF17" s="166">
        <v>0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/>
      <c r="B18" s="177"/>
      <c r="C18" s="201" t="s">
        <v>131</v>
      </c>
      <c r="D18" s="180"/>
      <c r="E18" s="185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128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1" t="s">
        <v>132</v>
      </c>
      <c r="D19" s="180"/>
      <c r="E19" s="185">
        <v>62.68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128</v>
      </c>
      <c r="AF19" s="166">
        <v>0</v>
      </c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3</v>
      </c>
      <c r="B20" s="177" t="s">
        <v>135</v>
      </c>
      <c r="C20" s="200" t="s">
        <v>136</v>
      </c>
      <c r="D20" s="179" t="s">
        <v>137</v>
      </c>
      <c r="E20" s="184">
        <v>60</v>
      </c>
      <c r="F20" s="190">
        <v>184.45</v>
      </c>
      <c r="G20" s="190">
        <v>11067</v>
      </c>
      <c r="H20" s="190">
        <v>0</v>
      </c>
      <c r="I20" s="190">
        <f>ROUND(E20*H20,2)</f>
        <v>0</v>
      </c>
      <c r="J20" s="190">
        <v>184.45</v>
      </c>
      <c r="K20" s="190">
        <f>ROUND(E20*J20,2)</f>
        <v>11067</v>
      </c>
      <c r="L20" s="190">
        <v>21</v>
      </c>
      <c r="M20" s="190">
        <f>G20*(1+L20/100)</f>
        <v>13391.07</v>
      </c>
      <c r="N20" s="190">
        <v>9.1670000000000001E-2</v>
      </c>
      <c r="O20" s="190">
        <f>ROUND(E20*N20,2)</f>
        <v>5.5</v>
      </c>
      <c r="P20" s="190">
        <v>0</v>
      </c>
      <c r="Q20" s="190">
        <f>ROUND(E20*P20,2)</f>
        <v>0</v>
      </c>
      <c r="R20" s="190"/>
      <c r="S20" s="190"/>
      <c r="T20" s="191">
        <v>0</v>
      </c>
      <c r="U20" s="190">
        <f>ROUND(E20*T20,2)</f>
        <v>0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126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/>
      <c r="B21" s="177"/>
      <c r="C21" s="201" t="s">
        <v>138</v>
      </c>
      <c r="D21" s="180"/>
      <c r="E21" s="185">
        <v>34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128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01" t="s">
        <v>139</v>
      </c>
      <c r="D22" s="180"/>
      <c r="E22" s="185">
        <v>14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128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/>
      <c r="B23" s="177"/>
      <c r="C23" s="201" t="s">
        <v>140</v>
      </c>
      <c r="D23" s="180"/>
      <c r="E23" s="185">
        <v>12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128</v>
      </c>
      <c r="AF23" s="166">
        <v>0</v>
      </c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x14ac:dyDescent="0.2">
      <c r="A24" s="173" t="s">
        <v>121</v>
      </c>
      <c r="B24" s="178" t="s">
        <v>76</v>
      </c>
      <c r="C24" s="202" t="s">
        <v>77</v>
      </c>
      <c r="D24" s="181"/>
      <c r="E24" s="186"/>
      <c r="F24" s="192"/>
      <c r="G24" s="192">
        <f>SUMIF(AE25:AE35,"&lt;&gt;NOR",G25:G35)</f>
        <v>34648.18</v>
      </c>
      <c r="H24" s="192"/>
      <c r="I24" s="192">
        <f>SUM(I25:I35)</f>
        <v>0</v>
      </c>
      <c r="J24" s="192"/>
      <c r="K24" s="192">
        <f>SUM(K25:K35)</f>
        <v>34648.18</v>
      </c>
      <c r="L24" s="192"/>
      <c r="M24" s="192">
        <f>SUM(M25:M35)</f>
        <v>41924.2978</v>
      </c>
      <c r="N24" s="192"/>
      <c r="O24" s="192">
        <f>SUM(O25:O35)</f>
        <v>4.3099999999999996</v>
      </c>
      <c r="P24" s="192"/>
      <c r="Q24" s="192">
        <f>SUM(Q25:Q35)</f>
        <v>-1.28</v>
      </c>
      <c r="R24" s="192"/>
      <c r="S24" s="192"/>
      <c r="T24" s="193"/>
      <c r="U24" s="192">
        <f>SUM(U25:U35)</f>
        <v>0</v>
      </c>
      <c r="AE24" t="s">
        <v>122</v>
      </c>
    </row>
    <row r="25" spans="1:60" outlineLevel="1" x14ac:dyDescent="0.2">
      <c r="A25" s="167">
        <v>4</v>
      </c>
      <c r="B25" s="177" t="s">
        <v>141</v>
      </c>
      <c r="C25" s="200" t="s">
        <v>142</v>
      </c>
      <c r="D25" s="179" t="s">
        <v>125</v>
      </c>
      <c r="E25" s="184">
        <v>69.430000000000007</v>
      </c>
      <c r="F25" s="190">
        <v>527</v>
      </c>
      <c r="G25" s="190">
        <v>36589.61</v>
      </c>
      <c r="H25" s="190">
        <v>0</v>
      </c>
      <c r="I25" s="190">
        <f>ROUND(E25*H25,2)</f>
        <v>0</v>
      </c>
      <c r="J25" s="190">
        <v>527</v>
      </c>
      <c r="K25" s="190">
        <f>ROUND(E25*J25,2)</f>
        <v>36589.61</v>
      </c>
      <c r="L25" s="190">
        <v>21</v>
      </c>
      <c r="M25" s="190">
        <f>G25*(1+L25/100)</f>
        <v>44273.428099999997</v>
      </c>
      <c r="N25" s="190">
        <v>6.2080000000000003E-2</v>
      </c>
      <c r="O25" s="190">
        <f>ROUND(E25*N25,2)</f>
        <v>4.3099999999999996</v>
      </c>
      <c r="P25" s="190">
        <v>0</v>
      </c>
      <c r="Q25" s="190">
        <f>ROUND(E25*P25,2)</f>
        <v>0</v>
      </c>
      <c r="R25" s="190"/>
      <c r="S25" s="190"/>
      <c r="T25" s="191">
        <v>0</v>
      </c>
      <c r="U25" s="190">
        <f>ROUND(E25*T25,2)</f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126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7"/>
      <c r="C26" s="201" t="s">
        <v>143</v>
      </c>
      <c r="D26" s="180"/>
      <c r="E26" s="185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128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201" t="s">
        <v>144</v>
      </c>
      <c r="D27" s="180"/>
      <c r="E27" s="185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128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201" t="s">
        <v>145</v>
      </c>
      <c r="D28" s="180"/>
      <c r="E28" s="185">
        <v>62.68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128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201" t="s">
        <v>146</v>
      </c>
      <c r="D29" s="180"/>
      <c r="E29" s="185">
        <v>6.75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128</v>
      </c>
      <c r="AF29" s="166">
        <v>0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203" t="s">
        <v>147</v>
      </c>
      <c r="D30" s="182"/>
      <c r="E30" s="187">
        <v>69.430000000000007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128</v>
      </c>
      <c r="AF30" s="166">
        <v>1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>
        <v>5</v>
      </c>
      <c r="B31" s="177" t="s">
        <v>148</v>
      </c>
      <c r="C31" s="200" t="s">
        <v>149</v>
      </c>
      <c r="D31" s="179" t="s">
        <v>125</v>
      </c>
      <c r="E31" s="184">
        <v>-63.8</v>
      </c>
      <c r="F31" s="190">
        <v>30.43</v>
      </c>
      <c r="G31" s="190">
        <v>-1941.43</v>
      </c>
      <c r="H31" s="190">
        <v>0</v>
      </c>
      <c r="I31" s="190">
        <f>ROUND(E31*H31,2)</f>
        <v>0</v>
      </c>
      <c r="J31" s="190">
        <v>30.43</v>
      </c>
      <c r="K31" s="190">
        <f>ROUND(E31*J31,2)</f>
        <v>-1941.43</v>
      </c>
      <c r="L31" s="190">
        <v>21</v>
      </c>
      <c r="M31" s="190">
        <f>G31*(1+L31/100)</f>
        <v>-2349.1302999999998</v>
      </c>
      <c r="N31" s="190">
        <v>0</v>
      </c>
      <c r="O31" s="190">
        <f>ROUND(E31*N31,2)</f>
        <v>0</v>
      </c>
      <c r="P31" s="190">
        <v>0.02</v>
      </c>
      <c r="Q31" s="190">
        <f>ROUND(E31*P31,2)</f>
        <v>-1.28</v>
      </c>
      <c r="R31" s="190"/>
      <c r="S31" s="190"/>
      <c r="T31" s="191">
        <v>0</v>
      </c>
      <c r="U31" s="190">
        <f>ROUND(E31*T31,2)</f>
        <v>0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126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33.75" outlineLevel="1" x14ac:dyDescent="0.2">
      <c r="A32" s="167"/>
      <c r="B32" s="177"/>
      <c r="C32" s="201" t="s">
        <v>150</v>
      </c>
      <c r="D32" s="180"/>
      <c r="E32" s="185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128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7"/>
      <c r="C33" s="201" t="s">
        <v>151</v>
      </c>
      <c r="D33" s="180"/>
      <c r="E33" s="185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128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1" t="s">
        <v>152</v>
      </c>
      <c r="D34" s="180"/>
      <c r="E34" s="185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128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1" t="s">
        <v>153</v>
      </c>
      <c r="D35" s="180"/>
      <c r="E35" s="185">
        <v>-63.8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128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x14ac:dyDescent="0.2">
      <c r="A36" s="173" t="s">
        <v>121</v>
      </c>
      <c r="B36" s="178" t="s">
        <v>78</v>
      </c>
      <c r="C36" s="202" t="s">
        <v>79</v>
      </c>
      <c r="D36" s="181"/>
      <c r="E36" s="186"/>
      <c r="F36" s="192"/>
      <c r="G36" s="192">
        <f>SUMIF(AE37:AE66,"&lt;&gt;NOR",G37:G66)</f>
        <v>46886.750000000007</v>
      </c>
      <c r="H36" s="192"/>
      <c r="I36" s="192">
        <f>SUM(I37:I66)</f>
        <v>52230.82</v>
      </c>
      <c r="J36" s="192"/>
      <c r="K36" s="192">
        <f>SUM(K37:K66)</f>
        <v>-5344.06</v>
      </c>
      <c r="L36" s="192"/>
      <c r="M36" s="192">
        <f>SUM(M37:M66)</f>
        <v>56732.967499999992</v>
      </c>
      <c r="N36" s="192"/>
      <c r="O36" s="192">
        <f>SUM(O37:O66)</f>
        <v>-6.8800000000000008</v>
      </c>
      <c r="P36" s="192"/>
      <c r="Q36" s="192">
        <f>SUM(Q37:Q66)</f>
        <v>0</v>
      </c>
      <c r="R36" s="192"/>
      <c r="S36" s="192"/>
      <c r="T36" s="193"/>
      <c r="U36" s="192">
        <f>SUM(U37:U66)</f>
        <v>20.200000000000003</v>
      </c>
      <c r="AE36" t="s">
        <v>122</v>
      </c>
    </row>
    <row r="37" spans="1:60" outlineLevel="1" x14ac:dyDescent="0.2">
      <c r="A37" s="167">
        <v>6</v>
      </c>
      <c r="B37" s="177" t="s">
        <v>154</v>
      </c>
      <c r="C37" s="200" t="s">
        <v>155</v>
      </c>
      <c r="D37" s="179" t="s">
        <v>156</v>
      </c>
      <c r="E37" s="184">
        <v>-9.0427</v>
      </c>
      <c r="F37" s="190">
        <v>1112.6500000000001</v>
      </c>
      <c r="G37" s="190">
        <v>-10061.36</v>
      </c>
      <c r="H37" s="190">
        <v>0</v>
      </c>
      <c r="I37" s="190">
        <f>ROUND(E37*H37,2)</f>
        <v>0</v>
      </c>
      <c r="J37" s="190">
        <v>1112.6500000000001</v>
      </c>
      <c r="K37" s="190">
        <f>ROUND(E37*J37,2)</f>
        <v>-10061.36</v>
      </c>
      <c r="L37" s="190">
        <v>21</v>
      </c>
      <c r="M37" s="190">
        <f>G37*(1+L37/100)</f>
        <v>-12174.2456</v>
      </c>
      <c r="N37" s="190">
        <v>1.228</v>
      </c>
      <c r="O37" s="190">
        <f>ROUND(E37*N37,2)</f>
        <v>-11.1</v>
      </c>
      <c r="P37" s="190">
        <v>0</v>
      </c>
      <c r="Q37" s="190">
        <f>ROUND(E37*P37,2)</f>
        <v>0</v>
      </c>
      <c r="R37" s="190"/>
      <c r="S37" s="190"/>
      <c r="T37" s="191">
        <v>0</v>
      </c>
      <c r="U37" s="190">
        <f>ROUND(E37*T37,2)</f>
        <v>0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126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201" t="s">
        <v>157</v>
      </c>
      <c r="D38" s="180"/>
      <c r="E38" s="185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128</v>
      </c>
      <c r="AF38" s="166">
        <v>0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201" t="s">
        <v>158</v>
      </c>
      <c r="D39" s="180"/>
      <c r="E39" s="185">
        <v>-0.88349999999999995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128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1" t="s">
        <v>159</v>
      </c>
      <c r="D40" s="180"/>
      <c r="E40" s="185">
        <v>-2.20255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128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1" t="s">
        <v>160</v>
      </c>
      <c r="D41" s="180"/>
      <c r="E41" s="185">
        <v>-2.3358500000000002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128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1" t="s">
        <v>161</v>
      </c>
      <c r="D42" s="180"/>
      <c r="E42" s="185">
        <v>-3.6208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128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203" t="s">
        <v>147</v>
      </c>
      <c r="D43" s="182"/>
      <c r="E43" s="187">
        <v>-9.0427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128</v>
      </c>
      <c r="AF43" s="166">
        <v>1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7</v>
      </c>
      <c r="B44" s="177" t="s">
        <v>162</v>
      </c>
      <c r="C44" s="200" t="s">
        <v>163</v>
      </c>
      <c r="D44" s="179" t="s">
        <v>156</v>
      </c>
      <c r="E44" s="184">
        <v>1.5169999999999999E-2</v>
      </c>
      <c r="F44" s="190">
        <v>2652</v>
      </c>
      <c r="G44" s="190">
        <v>40.229999999999997</v>
      </c>
      <c r="H44" s="190">
        <v>1977.63</v>
      </c>
      <c r="I44" s="190">
        <f>ROUND(E44*H44,2)</f>
        <v>30</v>
      </c>
      <c r="J44" s="190">
        <v>674.37</v>
      </c>
      <c r="K44" s="190">
        <f>ROUND(E44*J44,2)</f>
        <v>10.23</v>
      </c>
      <c r="L44" s="190">
        <v>21</v>
      </c>
      <c r="M44" s="190">
        <f>G44*(1+L44/100)</f>
        <v>48.678299999999993</v>
      </c>
      <c r="N44" s="190">
        <v>2.5249999999999999</v>
      </c>
      <c r="O44" s="190">
        <f>ROUND(E44*N44,2)</f>
        <v>0.04</v>
      </c>
      <c r="P44" s="190">
        <v>0</v>
      </c>
      <c r="Q44" s="190">
        <f>ROUND(E44*P44,2)</f>
        <v>0</v>
      </c>
      <c r="R44" s="190"/>
      <c r="S44" s="190"/>
      <c r="T44" s="191">
        <v>3.2130000000000001</v>
      </c>
      <c r="U44" s="190">
        <f>ROUND(E44*T44,2)</f>
        <v>0.05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164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ht="22.5" outlineLevel="1" x14ac:dyDescent="0.2">
      <c r="A45" s="167"/>
      <c r="B45" s="177"/>
      <c r="C45" s="201" t="s">
        <v>165</v>
      </c>
      <c r="D45" s="180"/>
      <c r="E45" s="185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128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ht="22.5" outlineLevel="1" x14ac:dyDescent="0.2">
      <c r="A46" s="167"/>
      <c r="B46" s="177"/>
      <c r="C46" s="201" t="s">
        <v>166</v>
      </c>
      <c r="D46" s="180"/>
      <c r="E46" s="185">
        <v>5.7099999999999998E-3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128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1" t="s">
        <v>167</v>
      </c>
      <c r="D47" s="180"/>
      <c r="E47" s="185">
        <v>6.6600000000000001E-3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128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ht="22.5" outlineLevel="1" x14ac:dyDescent="0.2">
      <c r="A48" s="167"/>
      <c r="B48" s="177"/>
      <c r="C48" s="201" t="s">
        <v>168</v>
      </c>
      <c r="D48" s="180"/>
      <c r="E48" s="185">
        <v>2.81E-3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128</v>
      </c>
      <c r="AF48" s="166">
        <v>0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>
        <v>8</v>
      </c>
      <c r="B49" s="177" t="s">
        <v>169</v>
      </c>
      <c r="C49" s="200" t="s">
        <v>170</v>
      </c>
      <c r="D49" s="179" t="s">
        <v>156</v>
      </c>
      <c r="E49" s="184">
        <v>10.761649999999999</v>
      </c>
      <c r="F49" s="190">
        <v>5268</v>
      </c>
      <c r="G49" s="190">
        <v>56692.37</v>
      </c>
      <c r="H49" s="190">
        <v>4840.62</v>
      </c>
      <c r="I49" s="190">
        <f>ROUND(E49*H49,2)</f>
        <v>52093.06</v>
      </c>
      <c r="J49" s="190">
        <v>427.38</v>
      </c>
      <c r="K49" s="190">
        <f>ROUND(E49*J49,2)</f>
        <v>4599.3100000000004</v>
      </c>
      <c r="L49" s="190">
        <v>21</v>
      </c>
      <c r="M49" s="190">
        <f>G49*(1+L49/100)</f>
        <v>68597.767699999997</v>
      </c>
      <c r="N49" s="190">
        <v>0.38850000000000001</v>
      </c>
      <c r="O49" s="190">
        <f>ROUND(E49*N49,2)</f>
        <v>4.18</v>
      </c>
      <c r="P49" s="190">
        <v>0</v>
      </c>
      <c r="Q49" s="190">
        <f>ROUND(E49*P49,2)</f>
        <v>0</v>
      </c>
      <c r="R49" s="190"/>
      <c r="S49" s="190"/>
      <c r="T49" s="191">
        <v>1.8360000000000001</v>
      </c>
      <c r="U49" s="190">
        <f>ROUND(E49*T49,2)</f>
        <v>19.760000000000002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164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ht="22.5" outlineLevel="1" x14ac:dyDescent="0.2">
      <c r="A50" s="167"/>
      <c r="B50" s="177"/>
      <c r="C50" s="201" t="s">
        <v>171</v>
      </c>
      <c r="D50" s="180"/>
      <c r="E50" s="185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128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33.75" outlineLevel="1" x14ac:dyDescent="0.2">
      <c r="A51" s="167"/>
      <c r="B51" s="177"/>
      <c r="C51" s="201" t="s">
        <v>172</v>
      </c>
      <c r="D51" s="180"/>
      <c r="E51" s="185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128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ht="22.5" outlineLevel="1" x14ac:dyDescent="0.2">
      <c r="A52" s="167"/>
      <c r="B52" s="177"/>
      <c r="C52" s="201" t="s">
        <v>173</v>
      </c>
      <c r="D52" s="180"/>
      <c r="E52" s="185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128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1" t="s">
        <v>152</v>
      </c>
      <c r="D53" s="180"/>
      <c r="E53" s="185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128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1" t="s">
        <v>174</v>
      </c>
      <c r="D54" s="180"/>
      <c r="E54" s="185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128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ht="22.5" outlineLevel="1" x14ac:dyDescent="0.2">
      <c r="A55" s="167"/>
      <c r="B55" s="177"/>
      <c r="C55" s="201" t="s">
        <v>175</v>
      </c>
      <c r="D55" s="180"/>
      <c r="E55" s="185">
        <v>1.0462499999999999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128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ht="22.5" outlineLevel="1" x14ac:dyDescent="0.2">
      <c r="A56" s="167"/>
      <c r="B56" s="177"/>
      <c r="C56" s="201" t="s">
        <v>176</v>
      </c>
      <c r="D56" s="180"/>
      <c r="E56" s="185">
        <v>9.7154000000000007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128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203" t="s">
        <v>147</v>
      </c>
      <c r="D57" s="182"/>
      <c r="E57" s="187">
        <v>10.761649999999999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128</v>
      </c>
      <c r="AF57" s="166">
        <v>1</v>
      </c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>
        <v>9</v>
      </c>
      <c r="B58" s="177" t="s">
        <v>177</v>
      </c>
      <c r="C58" s="200" t="s">
        <v>178</v>
      </c>
      <c r="D58" s="179" t="s">
        <v>125</v>
      </c>
      <c r="E58" s="184">
        <v>5.5544000000000002</v>
      </c>
      <c r="F58" s="190">
        <v>38.799999999999997</v>
      </c>
      <c r="G58" s="190">
        <v>215.51</v>
      </c>
      <c r="H58" s="190">
        <v>19.399999999999999</v>
      </c>
      <c r="I58" s="190">
        <f>ROUND(E58*H58,2)</f>
        <v>107.76</v>
      </c>
      <c r="J58" s="190">
        <v>19.399999999999999</v>
      </c>
      <c r="K58" s="190">
        <f>ROUND(E58*J58,2)</f>
        <v>107.76</v>
      </c>
      <c r="L58" s="190">
        <v>21</v>
      </c>
      <c r="M58" s="190">
        <f>G58*(1+L58/100)</f>
        <v>260.76709999999997</v>
      </c>
      <c r="N58" s="190">
        <v>8.0000000000000007E-5</v>
      </c>
      <c r="O58" s="190">
        <f>ROUND(E58*N58,2)</f>
        <v>0</v>
      </c>
      <c r="P58" s="190">
        <v>0</v>
      </c>
      <c r="Q58" s="190">
        <f>ROUND(E58*P58,2)</f>
        <v>0</v>
      </c>
      <c r="R58" s="190"/>
      <c r="S58" s="190"/>
      <c r="T58" s="191">
        <v>7.0000000000000007E-2</v>
      </c>
      <c r="U58" s="190">
        <f>ROUND(E58*T58,2)</f>
        <v>0.39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164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ht="22.5" outlineLevel="1" x14ac:dyDescent="0.2">
      <c r="A59" s="167"/>
      <c r="B59" s="177"/>
      <c r="C59" s="201" t="s">
        <v>171</v>
      </c>
      <c r="D59" s="180"/>
      <c r="E59" s="185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128</v>
      </c>
      <c r="AF59" s="166">
        <v>0</v>
      </c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ht="33.75" outlineLevel="1" x14ac:dyDescent="0.2">
      <c r="A60" s="167"/>
      <c r="B60" s="177"/>
      <c r="C60" s="201" t="s">
        <v>179</v>
      </c>
      <c r="D60" s="180"/>
      <c r="E60" s="185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128</v>
      </c>
      <c r="AF60" s="166">
        <v>0</v>
      </c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201" t="s">
        <v>180</v>
      </c>
      <c r="D61" s="180"/>
      <c r="E61" s="185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128</v>
      </c>
      <c r="AF61" s="166">
        <v>0</v>
      </c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01" t="s">
        <v>152</v>
      </c>
      <c r="D62" s="180"/>
      <c r="E62" s="185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128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201" t="s">
        <v>174</v>
      </c>
      <c r="D63" s="180"/>
      <c r="E63" s="185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128</v>
      </c>
      <c r="AF63" s="166">
        <v>0</v>
      </c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ht="22.5" outlineLevel="1" x14ac:dyDescent="0.2">
      <c r="A64" s="167"/>
      <c r="B64" s="177"/>
      <c r="C64" s="201" t="s">
        <v>181</v>
      </c>
      <c r="D64" s="180"/>
      <c r="E64" s="185">
        <v>0.54</v>
      </c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128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1" t="s">
        <v>182</v>
      </c>
      <c r="D65" s="180"/>
      <c r="E65" s="185">
        <v>5.0144000000000002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128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3" t="s">
        <v>147</v>
      </c>
      <c r="D66" s="182"/>
      <c r="E66" s="187">
        <v>5.5544000000000002</v>
      </c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128</v>
      </c>
      <c r="AF66" s="166">
        <v>1</v>
      </c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x14ac:dyDescent="0.2">
      <c r="A67" s="173" t="s">
        <v>121</v>
      </c>
      <c r="B67" s="178" t="s">
        <v>80</v>
      </c>
      <c r="C67" s="202" t="s">
        <v>81</v>
      </c>
      <c r="D67" s="181"/>
      <c r="E67" s="186"/>
      <c r="F67" s="192"/>
      <c r="G67" s="192">
        <f>SUMIF(AE68:AE69,"&lt;&gt;NOR",G68:G69)</f>
        <v>1666</v>
      </c>
      <c r="H67" s="192"/>
      <c r="I67" s="192">
        <f>SUM(I68:I69)</f>
        <v>0</v>
      </c>
      <c r="J67" s="192"/>
      <c r="K67" s="192">
        <f>SUM(K68:K69)</f>
        <v>1666</v>
      </c>
      <c r="L67" s="192"/>
      <c r="M67" s="192">
        <f>SUM(M68:M69)</f>
        <v>2015.86</v>
      </c>
      <c r="N67" s="192"/>
      <c r="O67" s="192">
        <f>SUM(O68:O69)</f>
        <v>0.06</v>
      </c>
      <c r="P67" s="192"/>
      <c r="Q67" s="192">
        <f>SUM(Q68:Q69)</f>
        <v>0</v>
      </c>
      <c r="R67" s="192"/>
      <c r="S67" s="192"/>
      <c r="T67" s="193"/>
      <c r="U67" s="192">
        <f>SUM(U68:U69)</f>
        <v>0</v>
      </c>
      <c r="AE67" t="s">
        <v>122</v>
      </c>
    </row>
    <row r="68" spans="1:60" outlineLevel="1" x14ac:dyDescent="0.2">
      <c r="A68" s="167">
        <v>10</v>
      </c>
      <c r="B68" s="177" t="s">
        <v>183</v>
      </c>
      <c r="C68" s="200" t="s">
        <v>184</v>
      </c>
      <c r="D68" s="179" t="s">
        <v>125</v>
      </c>
      <c r="E68" s="184">
        <v>10</v>
      </c>
      <c r="F68" s="190">
        <v>166.6</v>
      </c>
      <c r="G68" s="190">
        <v>1666</v>
      </c>
      <c r="H68" s="190">
        <v>0</v>
      </c>
      <c r="I68" s="190">
        <f>ROUND(E68*H68,2)</f>
        <v>0</v>
      </c>
      <c r="J68" s="190">
        <v>166.6</v>
      </c>
      <c r="K68" s="190">
        <f>ROUND(E68*J68,2)</f>
        <v>1666</v>
      </c>
      <c r="L68" s="190">
        <v>21</v>
      </c>
      <c r="M68" s="190">
        <f>G68*(1+L68/100)</f>
        <v>2015.86</v>
      </c>
      <c r="N68" s="190">
        <v>5.9199999999999999E-3</v>
      </c>
      <c r="O68" s="190">
        <f>ROUND(E68*N68,2)</f>
        <v>0.06</v>
      </c>
      <c r="P68" s="190">
        <v>0</v>
      </c>
      <c r="Q68" s="190">
        <f>ROUND(E68*P68,2)</f>
        <v>0</v>
      </c>
      <c r="R68" s="190"/>
      <c r="S68" s="190"/>
      <c r="T68" s="191">
        <v>0</v>
      </c>
      <c r="U68" s="190">
        <f>ROUND(E68*T68,2)</f>
        <v>0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126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1" t="s">
        <v>185</v>
      </c>
      <c r="D69" s="180"/>
      <c r="E69" s="185">
        <v>10</v>
      </c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128</v>
      </c>
      <c r="AF69" s="166">
        <v>0</v>
      </c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ht="25.5" x14ac:dyDescent="0.2">
      <c r="A70" s="173" t="s">
        <v>121</v>
      </c>
      <c r="B70" s="178" t="s">
        <v>82</v>
      </c>
      <c r="C70" s="202" t="s">
        <v>83</v>
      </c>
      <c r="D70" s="181"/>
      <c r="E70" s="186"/>
      <c r="F70" s="192"/>
      <c r="G70" s="192">
        <f>SUMIF(AE71:AE92,"&lt;&gt;NOR",G71:G92)</f>
        <v>1438.48</v>
      </c>
      <c r="H70" s="192"/>
      <c r="I70" s="192">
        <f>SUM(I71:I92)</f>
        <v>0</v>
      </c>
      <c r="J70" s="192"/>
      <c r="K70" s="192">
        <f>SUM(K71:K92)</f>
        <v>1438.48</v>
      </c>
      <c r="L70" s="192"/>
      <c r="M70" s="192">
        <f>SUM(M71:M92)</f>
        <v>1740.5608</v>
      </c>
      <c r="N70" s="192"/>
      <c r="O70" s="192">
        <f>SUM(O71:O92)</f>
        <v>0</v>
      </c>
      <c r="P70" s="192"/>
      <c r="Q70" s="192">
        <f>SUM(Q71:Q92)</f>
        <v>0.01</v>
      </c>
      <c r="R70" s="192"/>
      <c r="S70" s="192"/>
      <c r="T70" s="193"/>
      <c r="U70" s="192">
        <f>SUM(U71:U92)</f>
        <v>0</v>
      </c>
      <c r="AE70" t="s">
        <v>122</v>
      </c>
    </row>
    <row r="71" spans="1:60" ht="22.5" outlineLevel="1" x14ac:dyDescent="0.2">
      <c r="A71" s="167">
        <v>11</v>
      </c>
      <c r="B71" s="177" t="s">
        <v>186</v>
      </c>
      <c r="C71" s="200" t="s">
        <v>187</v>
      </c>
      <c r="D71" s="179" t="s">
        <v>125</v>
      </c>
      <c r="E71" s="184">
        <v>141.02749</v>
      </c>
      <c r="F71" s="190">
        <v>10.199999999999999</v>
      </c>
      <c r="G71" s="190">
        <v>1438.48</v>
      </c>
      <c r="H71" s="190">
        <v>0</v>
      </c>
      <c r="I71" s="190">
        <f>ROUND(E71*H71,2)</f>
        <v>0</v>
      </c>
      <c r="J71" s="190">
        <v>10.199999999999999</v>
      </c>
      <c r="K71" s="190">
        <f>ROUND(E71*J71,2)</f>
        <v>1438.48</v>
      </c>
      <c r="L71" s="190">
        <v>21</v>
      </c>
      <c r="M71" s="190">
        <f>G71*(1+L71/100)</f>
        <v>1740.5608</v>
      </c>
      <c r="N71" s="190">
        <v>0</v>
      </c>
      <c r="O71" s="190">
        <f>ROUND(E71*N71,2)</f>
        <v>0</v>
      </c>
      <c r="P71" s="190">
        <v>1E-4</v>
      </c>
      <c r="Q71" s="190">
        <f>ROUND(E71*P71,2)</f>
        <v>0.01</v>
      </c>
      <c r="R71" s="190"/>
      <c r="S71" s="190"/>
      <c r="T71" s="191">
        <v>0</v>
      </c>
      <c r="U71" s="190">
        <f>ROUND(E71*T71,2)</f>
        <v>0</v>
      </c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126</v>
      </c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ht="22.5" outlineLevel="1" x14ac:dyDescent="0.2">
      <c r="A72" s="167"/>
      <c r="B72" s="177"/>
      <c r="C72" s="201" t="s">
        <v>188</v>
      </c>
      <c r="D72" s="180"/>
      <c r="E72" s="185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128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201" t="s">
        <v>189</v>
      </c>
      <c r="D73" s="180"/>
      <c r="E73" s="185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128</v>
      </c>
      <c r="AF73" s="166">
        <v>0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7"/>
      <c r="C74" s="201" t="s">
        <v>190</v>
      </c>
      <c r="D74" s="180"/>
      <c r="E74" s="185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128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201" t="s">
        <v>191</v>
      </c>
      <c r="D75" s="180"/>
      <c r="E75" s="185">
        <v>125.36</v>
      </c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128</v>
      </c>
      <c r="AF75" s="166">
        <v>0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/>
      <c r="B76" s="177"/>
      <c r="C76" s="201" t="s">
        <v>192</v>
      </c>
      <c r="D76" s="180"/>
      <c r="E76" s="185">
        <v>13.5</v>
      </c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128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7"/>
      <c r="C77" s="203" t="s">
        <v>147</v>
      </c>
      <c r="D77" s="182"/>
      <c r="E77" s="187">
        <v>138.86000000000001</v>
      </c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128</v>
      </c>
      <c r="AF77" s="166">
        <v>1</v>
      </c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201" t="s">
        <v>193</v>
      </c>
      <c r="D78" s="180"/>
      <c r="E78" s="185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128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01" t="s">
        <v>194</v>
      </c>
      <c r="D79" s="180"/>
      <c r="E79" s="185">
        <v>0.14960000000000001</v>
      </c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128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7"/>
      <c r="C80" s="201" t="s">
        <v>195</v>
      </c>
      <c r="D80" s="180"/>
      <c r="E80" s="185">
        <v>0.15708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128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201" t="s">
        <v>196</v>
      </c>
      <c r="D81" s="180"/>
      <c r="E81" s="185">
        <v>0.187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128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1" t="s">
        <v>197</v>
      </c>
      <c r="D82" s="180"/>
      <c r="E82" s="185">
        <v>0.10115</v>
      </c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128</v>
      </c>
      <c r="AF82" s="166">
        <v>0</v>
      </c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201" t="s">
        <v>198</v>
      </c>
      <c r="D83" s="180"/>
      <c r="E83" s="185">
        <v>0.187</v>
      </c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128</v>
      </c>
      <c r="AF83" s="166">
        <v>0</v>
      </c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201" t="s">
        <v>199</v>
      </c>
      <c r="D84" s="180"/>
      <c r="E84" s="185">
        <v>0.17985999999999999</v>
      </c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90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128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1" t="s">
        <v>200</v>
      </c>
      <c r="D85" s="180"/>
      <c r="E85" s="185">
        <v>0.153</v>
      </c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128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ht="22.5" outlineLevel="1" x14ac:dyDescent="0.2">
      <c r="A86" s="167"/>
      <c r="B86" s="177"/>
      <c r="C86" s="201" t="s">
        <v>201</v>
      </c>
      <c r="D86" s="180"/>
      <c r="E86" s="185">
        <v>5.4399999999999997E-2</v>
      </c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128</v>
      </c>
      <c r="AF86" s="166">
        <v>0</v>
      </c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ht="22.5" outlineLevel="1" x14ac:dyDescent="0.2">
      <c r="A87" s="167"/>
      <c r="B87" s="177"/>
      <c r="C87" s="201" t="s">
        <v>202</v>
      </c>
      <c r="D87" s="180"/>
      <c r="E87" s="185">
        <v>5.4399999999999997E-2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128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/>
      <c r="B88" s="177"/>
      <c r="C88" s="201" t="s">
        <v>203</v>
      </c>
      <c r="D88" s="180"/>
      <c r="E88" s="185">
        <v>0.38080000000000003</v>
      </c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128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ht="22.5" outlineLevel="1" x14ac:dyDescent="0.2">
      <c r="A89" s="167"/>
      <c r="B89" s="177"/>
      <c r="C89" s="201" t="s">
        <v>204</v>
      </c>
      <c r="D89" s="180"/>
      <c r="E89" s="185">
        <v>0.4224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128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03" t="s">
        <v>147</v>
      </c>
      <c r="D90" s="182"/>
      <c r="E90" s="187">
        <v>2.0266899999999999</v>
      </c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1"/>
      <c r="U90" s="190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128</v>
      </c>
      <c r="AF90" s="166">
        <v>1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ht="22.5" outlineLevel="1" x14ac:dyDescent="0.2">
      <c r="A91" s="167"/>
      <c r="B91" s="177"/>
      <c r="C91" s="201" t="s">
        <v>205</v>
      </c>
      <c r="D91" s="180"/>
      <c r="E91" s="185">
        <v>0.14080000000000001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128</v>
      </c>
      <c r="AF91" s="166">
        <v>0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3" t="s">
        <v>147</v>
      </c>
      <c r="D92" s="182"/>
      <c r="E92" s="187">
        <v>0.14080000000000001</v>
      </c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128</v>
      </c>
      <c r="AF92" s="166">
        <v>1</v>
      </c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x14ac:dyDescent="0.2">
      <c r="A93" s="173" t="s">
        <v>121</v>
      </c>
      <c r="B93" s="178" t="s">
        <v>84</v>
      </c>
      <c r="C93" s="202" t="s">
        <v>85</v>
      </c>
      <c r="D93" s="181"/>
      <c r="E93" s="186"/>
      <c r="F93" s="192"/>
      <c r="G93" s="192">
        <f>SUMIF(AE94:AE98,"&lt;&gt;NOR",G94:G98)</f>
        <v>13568</v>
      </c>
      <c r="H93" s="192"/>
      <c r="I93" s="192">
        <f>SUM(I94:I98)</f>
        <v>890.88</v>
      </c>
      <c r="J93" s="192"/>
      <c r="K93" s="192">
        <f>SUM(K94:K98)</f>
        <v>12677.12</v>
      </c>
      <c r="L93" s="192"/>
      <c r="M93" s="192">
        <f>SUM(M94:M98)</f>
        <v>16417.28</v>
      </c>
      <c r="N93" s="192"/>
      <c r="O93" s="192">
        <f>SUM(O94:O98)</f>
        <v>0.05</v>
      </c>
      <c r="P93" s="192"/>
      <c r="Q93" s="192">
        <f>SUM(Q94:Q98)</f>
        <v>2.4</v>
      </c>
      <c r="R93" s="192"/>
      <c r="S93" s="192"/>
      <c r="T93" s="193"/>
      <c r="U93" s="192">
        <f>SUM(U94:U98)</f>
        <v>68.06</v>
      </c>
      <c r="AE93" t="s">
        <v>122</v>
      </c>
    </row>
    <row r="94" spans="1:60" outlineLevel="1" x14ac:dyDescent="0.2">
      <c r="A94" s="167">
        <v>12</v>
      </c>
      <c r="B94" s="177" t="s">
        <v>206</v>
      </c>
      <c r="C94" s="200" t="s">
        <v>207</v>
      </c>
      <c r="D94" s="179" t="s">
        <v>137</v>
      </c>
      <c r="E94" s="184">
        <v>32</v>
      </c>
      <c r="F94" s="190">
        <v>424</v>
      </c>
      <c r="G94" s="190">
        <v>13568</v>
      </c>
      <c r="H94" s="190">
        <v>27.84</v>
      </c>
      <c r="I94" s="190">
        <f>ROUND(E94*H94,2)</f>
        <v>890.88</v>
      </c>
      <c r="J94" s="190">
        <v>396.16</v>
      </c>
      <c r="K94" s="190">
        <f>ROUND(E94*J94,2)</f>
        <v>12677.12</v>
      </c>
      <c r="L94" s="190">
        <v>21</v>
      </c>
      <c r="M94" s="190">
        <f>G94*(1+L94/100)</f>
        <v>16417.28</v>
      </c>
      <c r="N94" s="190">
        <v>1.6199999999999999E-3</v>
      </c>
      <c r="O94" s="190">
        <f>ROUND(E94*N94,2)</f>
        <v>0.05</v>
      </c>
      <c r="P94" s="190">
        <v>7.4999999999999997E-2</v>
      </c>
      <c r="Q94" s="190">
        <f>ROUND(E94*P94,2)</f>
        <v>2.4</v>
      </c>
      <c r="R94" s="190"/>
      <c r="S94" s="190"/>
      <c r="T94" s="191">
        <v>2.1269999999999998</v>
      </c>
      <c r="U94" s="190">
        <f>ROUND(E94*T94,2)</f>
        <v>68.06</v>
      </c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164</v>
      </c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ht="33.75" outlineLevel="1" x14ac:dyDescent="0.2">
      <c r="A95" s="167"/>
      <c r="B95" s="177"/>
      <c r="C95" s="201" t="s">
        <v>208</v>
      </c>
      <c r="D95" s="180"/>
      <c r="E95" s="185"/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128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ht="22.5" outlineLevel="1" x14ac:dyDescent="0.2">
      <c r="A96" s="167"/>
      <c r="B96" s="177"/>
      <c r="C96" s="201" t="s">
        <v>209</v>
      </c>
      <c r="D96" s="180"/>
      <c r="E96" s="185">
        <v>12</v>
      </c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128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ht="22.5" outlineLevel="1" x14ac:dyDescent="0.2">
      <c r="A97" s="167"/>
      <c r="B97" s="177"/>
      <c r="C97" s="201" t="s">
        <v>140</v>
      </c>
      <c r="D97" s="180"/>
      <c r="E97" s="185">
        <v>12</v>
      </c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128</v>
      </c>
      <c r="AF97" s="166">
        <v>0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1" t="s">
        <v>210</v>
      </c>
      <c r="D98" s="180"/>
      <c r="E98" s="185">
        <v>8</v>
      </c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128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x14ac:dyDescent="0.2">
      <c r="A99" s="173" t="s">
        <v>121</v>
      </c>
      <c r="B99" s="178" t="s">
        <v>86</v>
      </c>
      <c r="C99" s="202" t="s">
        <v>87</v>
      </c>
      <c r="D99" s="181"/>
      <c r="E99" s="186"/>
      <c r="F99" s="192"/>
      <c r="G99" s="192">
        <f>SUMIF(AE100:AE104,"&lt;&gt;NOR",G100:G104)</f>
        <v>10529.8</v>
      </c>
      <c r="H99" s="192"/>
      <c r="I99" s="192">
        <f>SUM(I100:I104)</f>
        <v>0</v>
      </c>
      <c r="J99" s="192"/>
      <c r="K99" s="192">
        <f>SUM(K100:K104)</f>
        <v>10529.8</v>
      </c>
      <c r="L99" s="192"/>
      <c r="M99" s="192">
        <f>SUM(M100:M104)</f>
        <v>12741.057999999999</v>
      </c>
      <c r="N99" s="192"/>
      <c r="O99" s="192">
        <f>SUM(O100:O104)</f>
        <v>0.04</v>
      </c>
      <c r="P99" s="192"/>
      <c r="Q99" s="192">
        <f>SUM(Q100:Q104)</f>
        <v>2.36</v>
      </c>
      <c r="R99" s="192"/>
      <c r="S99" s="192"/>
      <c r="T99" s="193"/>
      <c r="U99" s="192">
        <f>SUM(U100:U104)</f>
        <v>0</v>
      </c>
      <c r="AE99" t="s">
        <v>122</v>
      </c>
    </row>
    <row r="100" spans="1:60" outlineLevel="1" x14ac:dyDescent="0.2">
      <c r="A100" s="167">
        <v>13</v>
      </c>
      <c r="B100" s="177" t="s">
        <v>211</v>
      </c>
      <c r="C100" s="200" t="s">
        <v>212</v>
      </c>
      <c r="D100" s="179" t="s">
        <v>137</v>
      </c>
      <c r="E100" s="184">
        <v>76</v>
      </c>
      <c r="F100" s="190">
        <v>138.55000000000001</v>
      </c>
      <c r="G100" s="190">
        <v>10529.8</v>
      </c>
      <c r="H100" s="190">
        <v>0</v>
      </c>
      <c r="I100" s="190">
        <f>ROUND(E100*H100,2)</f>
        <v>0</v>
      </c>
      <c r="J100" s="190">
        <v>138.55000000000001</v>
      </c>
      <c r="K100" s="190">
        <f>ROUND(E100*J100,2)</f>
        <v>10529.8</v>
      </c>
      <c r="L100" s="190">
        <v>21</v>
      </c>
      <c r="M100" s="190">
        <f>G100*(1+L100/100)</f>
        <v>12741.057999999999</v>
      </c>
      <c r="N100" s="190">
        <v>4.8999999999999998E-4</v>
      </c>
      <c r="O100" s="190">
        <f>ROUND(E100*N100,2)</f>
        <v>0.04</v>
      </c>
      <c r="P100" s="190">
        <v>3.1E-2</v>
      </c>
      <c r="Q100" s="190">
        <f>ROUND(E100*P100,2)</f>
        <v>2.36</v>
      </c>
      <c r="R100" s="190"/>
      <c r="S100" s="190"/>
      <c r="T100" s="191">
        <v>0</v>
      </c>
      <c r="U100" s="190">
        <f>ROUND(E100*T100,2)</f>
        <v>0</v>
      </c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126</v>
      </c>
      <c r="AF100" s="166"/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ht="22.5" outlineLevel="1" x14ac:dyDescent="0.2">
      <c r="A101" s="167"/>
      <c r="B101" s="177"/>
      <c r="C101" s="201" t="s">
        <v>138</v>
      </c>
      <c r="D101" s="180"/>
      <c r="E101" s="185">
        <v>34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128</v>
      </c>
      <c r="AF101" s="166">
        <v>0</v>
      </c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7"/>
      <c r="C102" s="201" t="s">
        <v>139</v>
      </c>
      <c r="D102" s="180"/>
      <c r="E102" s="185">
        <v>14</v>
      </c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128</v>
      </c>
      <c r="AF102" s="166">
        <v>0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ht="22.5" outlineLevel="1" x14ac:dyDescent="0.2">
      <c r="A103" s="167"/>
      <c r="B103" s="177"/>
      <c r="C103" s="201" t="s">
        <v>140</v>
      </c>
      <c r="D103" s="180"/>
      <c r="E103" s="185">
        <v>12</v>
      </c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128</v>
      </c>
      <c r="AF103" s="166">
        <v>0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1" t="s">
        <v>213</v>
      </c>
      <c r="D104" s="180"/>
      <c r="E104" s="185">
        <v>16</v>
      </c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128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x14ac:dyDescent="0.2">
      <c r="A105" s="173" t="s">
        <v>121</v>
      </c>
      <c r="B105" s="178" t="s">
        <v>88</v>
      </c>
      <c r="C105" s="202" t="s">
        <v>89</v>
      </c>
      <c r="D105" s="181"/>
      <c r="E105" s="186"/>
      <c r="F105" s="192"/>
      <c r="G105" s="192">
        <f>SUMIF(AE106:AE109,"&lt;&gt;NOR",G106:G109)</f>
        <v>696.29</v>
      </c>
      <c r="H105" s="192"/>
      <c r="I105" s="192">
        <f>SUM(I106:I109)</f>
        <v>0</v>
      </c>
      <c r="J105" s="192"/>
      <c r="K105" s="192">
        <f>SUM(K106:K109)</f>
        <v>696.29</v>
      </c>
      <c r="L105" s="192"/>
      <c r="M105" s="192">
        <f>SUM(M106:M109)</f>
        <v>842.51089999999988</v>
      </c>
      <c r="N105" s="192"/>
      <c r="O105" s="192">
        <f>SUM(O106:O109)</f>
        <v>0</v>
      </c>
      <c r="P105" s="192"/>
      <c r="Q105" s="192">
        <f>SUM(Q106:Q109)</f>
        <v>0</v>
      </c>
      <c r="R105" s="192"/>
      <c r="S105" s="192"/>
      <c r="T105" s="193"/>
      <c r="U105" s="192">
        <f>SUM(U106:U109)</f>
        <v>0</v>
      </c>
      <c r="AE105" t="s">
        <v>122</v>
      </c>
    </row>
    <row r="106" spans="1:60" outlineLevel="1" x14ac:dyDescent="0.2">
      <c r="A106" s="167">
        <v>14</v>
      </c>
      <c r="B106" s="177" t="s">
        <v>214</v>
      </c>
      <c r="C106" s="200" t="s">
        <v>215</v>
      </c>
      <c r="D106" s="179" t="s">
        <v>216</v>
      </c>
      <c r="E106" s="184">
        <v>3.3164799999999999</v>
      </c>
      <c r="F106" s="190">
        <v>209.95</v>
      </c>
      <c r="G106" s="190">
        <v>696.29</v>
      </c>
      <c r="H106" s="190">
        <v>0</v>
      </c>
      <c r="I106" s="190">
        <f>ROUND(E106*H106,2)</f>
        <v>0</v>
      </c>
      <c r="J106" s="190">
        <v>209.95</v>
      </c>
      <c r="K106" s="190">
        <f>ROUND(E106*J106,2)</f>
        <v>696.29</v>
      </c>
      <c r="L106" s="190">
        <v>21</v>
      </c>
      <c r="M106" s="190">
        <f>G106*(1+L106/100)</f>
        <v>842.51089999999988</v>
      </c>
      <c r="N106" s="190">
        <v>0</v>
      </c>
      <c r="O106" s="190">
        <f>ROUND(E106*N106,2)</f>
        <v>0</v>
      </c>
      <c r="P106" s="190">
        <v>0</v>
      </c>
      <c r="Q106" s="190">
        <f>ROUND(E106*P106,2)</f>
        <v>0</v>
      </c>
      <c r="R106" s="190"/>
      <c r="S106" s="190"/>
      <c r="T106" s="191">
        <v>0</v>
      </c>
      <c r="U106" s="190">
        <f>ROUND(E106*T106,2)</f>
        <v>0</v>
      </c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217</v>
      </c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201" t="s">
        <v>218</v>
      </c>
      <c r="D107" s="180"/>
      <c r="E107" s="185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128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1" t="s">
        <v>219</v>
      </c>
      <c r="D108" s="180"/>
      <c r="E108" s="185"/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128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01" t="s">
        <v>220</v>
      </c>
      <c r="D109" s="180"/>
      <c r="E109" s="185">
        <v>3.3164799999999999</v>
      </c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128</v>
      </c>
      <c r="AF109" s="166">
        <v>0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x14ac:dyDescent="0.2">
      <c r="A110" s="173" t="s">
        <v>121</v>
      </c>
      <c r="B110" s="178" t="s">
        <v>90</v>
      </c>
      <c r="C110" s="202" t="s">
        <v>91</v>
      </c>
      <c r="D110" s="181"/>
      <c r="E110" s="186"/>
      <c r="F110" s="192"/>
      <c r="G110" s="192">
        <f>SUMIF(AE111:AE366,"&lt;&gt;NOR",G111:G366)</f>
        <v>60523.37</v>
      </c>
      <c r="H110" s="192"/>
      <c r="I110" s="192">
        <f>SUM(I111:I366)</f>
        <v>23328.530000000002</v>
      </c>
      <c r="J110" s="192"/>
      <c r="K110" s="192">
        <f>SUM(K111:K366)</f>
        <v>37194.830000000009</v>
      </c>
      <c r="L110" s="192"/>
      <c r="M110" s="192">
        <f>SUM(M111:M366)</f>
        <v>73233.277699999991</v>
      </c>
      <c r="N110" s="192"/>
      <c r="O110" s="192">
        <f>SUM(O111:O366)</f>
        <v>1.99</v>
      </c>
      <c r="P110" s="192"/>
      <c r="Q110" s="192">
        <f>SUM(Q111:Q366)</f>
        <v>1.8599999999999999</v>
      </c>
      <c r="R110" s="192"/>
      <c r="S110" s="192"/>
      <c r="T110" s="193"/>
      <c r="U110" s="192">
        <f>SUM(U111:U366)</f>
        <v>24.119999999999997</v>
      </c>
      <c r="AE110" t="s">
        <v>122</v>
      </c>
    </row>
    <row r="111" spans="1:60" outlineLevel="1" x14ac:dyDescent="0.2">
      <c r="A111" s="167">
        <v>15</v>
      </c>
      <c r="B111" s="177" t="s">
        <v>221</v>
      </c>
      <c r="C111" s="200" t="s">
        <v>222</v>
      </c>
      <c r="D111" s="179" t="s">
        <v>223</v>
      </c>
      <c r="E111" s="184">
        <v>128.57599999999999</v>
      </c>
      <c r="F111" s="190">
        <v>79.05</v>
      </c>
      <c r="G111" s="190">
        <v>10163.93</v>
      </c>
      <c r="H111" s="190">
        <v>0</v>
      </c>
      <c r="I111" s="190">
        <f>ROUND(E111*H111,2)</f>
        <v>0</v>
      </c>
      <c r="J111" s="190">
        <v>79.05</v>
      </c>
      <c r="K111" s="190">
        <f>ROUND(E111*J111,2)</f>
        <v>10163.93</v>
      </c>
      <c r="L111" s="190">
        <v>21</v>
      </c>
      <c r="M111" s="190">
        <f>G111*(1+L111/100)</f>
        <v>12298.355299999999</v>
      </c>
      <c r="N111" s="190">
        <v>0</v>
      </c>
      <c r="O111" s="190">
        <f>ROUND(E111*N111,2)</f>
        <v>0</v>
      </c>
      <c r="P111" s="190">
        <v>0</v>
      </c>
      <c r="Q111" s="190">
        <f>ROUND(E111*P111,2)</f>
        <v>0</v>
      </c>
      <c r="R111" s="190"/>
      <c r="S111" s="190"/>
      <c r="T111" s="191">
        <v>0</v>
      </c>
      <c r="U111" s="190">
        <f>ROUND(E111*T111,2)</f>
        <v>0</v>
      </c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224</v>
      </c>
      <c r="AF111" s="166"/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ht="22.5" outlineLevel="1" x14ac:dyDescent="0.2">
      <c r="A112" s="167"/>
      <c r="B112" s="177"/>
      <c r="C112" s="201" t="s">
        <v>225</v>
      </c>
      <c r="D112" s="180"/>
      <c r="E112" s="185"/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1"/>
      <c r="U112" s="190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128</v>
      </c>
      <c r="AF112" s="166">
        <v>0</v>
      </c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ht="22.5" outlineLevel="1" x14ac:dyDescent="0.2">
      <c r="A113" s="167"/>
      <c r="B113" s="177"/>
      <c r="C113" s="201" t="s">
        <v>226</v>
      </c>
      <c r="D113" s="180"/>
      <c r="E113" s="185"/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1"/>
      <c r="U113" s="190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128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ht="33.75" outlineLevel="1" x14ac:dyDescent="0.2">
      <c r="A114" s="167"/>
      <c r="B114" s="177"/>
      <c r="C114" s="201" t="s">
        <v>227</v>
      </c>
      <c r="D114" s="180"/>
      <c r="E114" s="185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1"/>
      <c r="U114" s="190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128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7"/>
      <c r="C115" s="201" t="s">
        <v>143</v>
      </c>
      <c r="D115" s="180"/>
      <c r="E115" s="185"/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1"/>
      <c r="U115" s="190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128</v>
      </c>
      <c r="AF115" s="166">
        <v>0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1" t="s">
        <v>228</v>
      </c>
      <c r="D116" s="180"/>
      <c r="E116" s="185"/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1"/>
      <c r="U116" s="190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128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7"/>
      <c r="C117" s="201" t="s">
        <v>229</v>
      </c>
      <c r="D117" s="180"/>
      <c r="E117" s="185">
        <v>110.976</v>
      </c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1"/>
      <c r="U117" s="190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128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7"/>
      <c r="C118" s="201" t="s">
        <v>230</v>
      </c>
      <c r="D118" s="180"/>
      <c r="E118" s="185">
        <v>17.600000000000001</v>
      </c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1"/>
      <c r="U118" s="190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128</v>
      </c>
      <c r="AF118" s="166">
        <v>0</v>
      </c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>
        <v>16</v>
      </c>
      <c r="B119" s="177" t="s">
        <v>231</v>
      </c>
      <c r="C119" s="200" t="s">
        <v>232</v>
      </c>
      <c r="D119" s="179" t="s">
        <v>137</v>
      </c>
      <c r="E119" s="184">
        <v>32</v>
      </c>
      <c r="F119" s="190">
        <v>16.399999999999999</v>
      </c>
      <c r="G119" s="190">
        <v>524.79999999999995</v>
      </c>
      <c r="H119" s="190">
        <v>0</v>
      </c>
      <c r="I119" s="190">
        <f>ROUND(E119*H119,2)</f>
        <v>0</v>
      </c>
      <c r="J119" s="190">
        <v>16.399999999999999</v>
      </c>
      <c r="K119" s="190">
        <f>ROUND(E119*J119,2)</f>
        <v>524.79999999999995</v>
      </c>
      <c r="L119" s="190">
        <v>21</v>
      </c>
      <c r="M119" s="190">
        <f>G119*(1+L119/100)</f>
        <v>635.00799999999992</v>
      </c>
      <c r="N119" s="190">
        <v>0</v>
      </c>
      <c r="O119" s="190">
        <f>ROUND(E119*N119,2)</f>
        <v>0</v>
      </c>
      <c r="P119" s="190">
        <v>0</v>
      </c>
      <c r="Q119" s="190">
        <f>ROUND(E119*P119,2)</f>
        <v>0</v>
      </c>
      <c r="R119" s="190"/>
      <c r="S119" s="190"/>
      <c r="T119" s="191">
        <v>5.6000000000000001E-2</v>
      </c>
      <c r="U119" s="190">
        <f>ROUND(E119*T119,2)</f>
        <v>1.79</v>
      </c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164</v>
      </c>
      <c r="AF119" s="166"/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ht="22.5" outlineLevel="1" x14ac:dyDescent="0.2">
      <c r="A120" s="167"/>
      <c r="B120" s="177"/>
      <c r="C120" s="201" t="s">
        <v>171</v>
      </c>
      <c r="D120" s="180"/>
      <c r="E120" s="185"/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1"/>
      <c r="U120" s="190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128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ht="33.75" outlineLevel="1" x14ac:dyDescent="0.2">
      <c r="A121" s="167"/>
      <c r="B121" s="177"/>
      <c r="C121" s="201" t="s">
        <v>233</v>
      </c>
      <c r="D121" s="180"/>
      <c r="E121" s="185"/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1"/>
      <c r="U121" s="190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128</v>
      </c>
      <c r="AF121" s="166">
        <v>0</v>
      </c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1" t="s">
        <v>143</v>
      </c>
      <c r="D122" s="180"/>
      <c r="E122" s="185"/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128</v>
      </c>
      <c r="AF122" s="166">
        <v>0</v>
      </c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/>
      <c r="B123" s="177"/>
      <c r="C123" s="201" t="s">
        <v>234</v>
      </c>
      <c r="D123" s="180"/>
      <c r="E123" s="185"/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1"/>
      <c r="U123" s="190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128</v>
      </c>
      <c r="AF123" s="166">
        <v>0</v>
      </c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ht="22.5" outlineLevel="1" x14ac:dyDescent="0.2">
      <c r="A124" s="167"/>
      <c r="B124" s="177"/>
      <c r="C124" s="201" t="s">
        <v>235</v>
      </c>
      <c r="D124" s="180"/>
      <c r="E124" s="185"/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1"/>
      <c r="U124" s="190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128</v>
      </c>
      <c r="AF124" s="166">
        <v>0</v>
      </c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1" t="s">
        <v>193</v>
      </c>
      <c r="D125" s="180"/>
      <c r="E125" s="185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1"/>
      <c r="U125" s="190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128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7"/>
      <c r="C126" s="201" t="s">
        <v>236</v>
      </c>
      <c r="D126" s="180"/>
      <c r="E126" s="185">
        <v>4</v>
      </c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128</v>
      </c>
      <c r="AF126" s="166">
        <v>0</v>
      </c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201" t="s">
        <v>237</v>
      </c>
      <c r="D127" s="180"/>
      <c r="E127" s="185">
        <v>4</v>
      </c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1"/>
      <c r="U127" s="190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128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/>
      <c r="B128" s="177"/>
      <c r="C128" s="201" t="s">
        <v>238</v>
      </c>
      <c r="D128" s="180"/>
      <c r="E128" s="185">
        <v>4</v>
      </c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128</v>
      </c>
      <c r="AF128" s="166">
        <v>0</v>
      </c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/>
      <c r="B129" s="177"/>
      <c r="C129" s="201" t="s">
        <v>239</v>
      </c>
      <c r="D129" s="180"/>
      <c r="E129" s="185">
        <v>4</v>
      </c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1"/>
      <c r="U129" s="190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128</v>
      </c>
      <c r="AF129" s="166">
        <v>0</v>
      </c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1" t="s">
        <v>240</v>
      </c>
      <c r="D130" s="180"/>
      <c r="E130" s="185">
        <v>4</v>
      </c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1"/>
      <c r="U130" s="190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128</v>
      </c>
      <c r="AF130" s="166">
        <v>0</v>
      </c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201" t="s">
        <v>241</v>
      </c>
      <c r="D131" s="180"/>
      <c r="E131" s="185">
        <v>8</v>
      </c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1"/>
      <c r="U131" s="190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128</v>
      </c>
      <c r="AF131" s="166">
        <v>0</v>
      </c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7"/>
      <c r="C132" s="201" t="s">
        <v>242</v>
      </c>
      <c r="D132" s="180"/>
      <c r="E132" s="185">
        <v>4</v>
      </c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128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7"/>
      <c r="C133" s="203" t="s">
        <v>147</v>
      </c>
      <c r="D133" s="182"/>
      <c r="E133" s="187">
        <v>32</v>
      </c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1"/>
      <c r="U133" s="190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128</v>
      </c>
      <c r="AF133" s="166">
        <v>1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>
        <v>17</v>
      </c>
      <c r="B134" s="177" t="s">
        <v>243</v>
      </c>
      <c r="C134" s="200" t="s">
        <v>244</v>
      </c>
      <c r="D134" s="179" t="s">
        <v>137</v>
      </c>
      <c r="E134" s="184">
        <v>32</v>
      </c>
      <c r="F134" s="190">
        <v>40.799999999999997</v>
      </c>
      <c r="G134" s="190">
        <v>1305.5999999999999</v>
      </c>
      <c r="H134" s="190">
        <v>0</v>
      </c>
      <c r="I134" s="190">
        <f>ROUND(E134*H134,2)</f>
        <v>0</v>
      </c>
      <c r="J134" s="190">
        <v>40.799999999999997</v>
      </c>
      <c r="K134" s="190">
        <f>ROUND(E134*J134,2)</f>
        <v>1305.5999999999999</v>
      </c>
      <c r="L134" s="190">
        <v>21</v>
      </c>
      <c r="M134" s="190">
        <f>G134*(1+L134/100)</f>
        <v>1579.7759999999998</v>
      </c>
      <c r="N134" s="190">
        <v>0</v>
      </c>
      <c r="O134" s="190">
        <f>ROUND(E134*N134,2)</f>
        <v>0</v>
      </c>
      <c r="P134" s="190">
        <v>0</v>
      </c>
      <c r="Q134" s="190">
        <f>ROUND(E134*P134,2)</f>
        <v>0</v>
      </c>
      <c r="R134" s="190"/>
      <c r="S134" s="190"/>
      <c r="T134" s="191">
        <v>0</v>
      </c>
      <c r="U134" s="190">
        <f>ROUND(E134*T134,2)</f>
        <v>0</v>
      </c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224</v>
      </c>
      <c r="AF134" s="166"/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/>
      <c r="B135" s="177"/>
      <c r="C135" s="201" t="s">
        <v>245</v>
      </c>
      <c r="D135" s="180"/>
      <c r="E135" s="185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128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ht="22.5" outlineLevel="1" x14ac:dyDescent="0.2">
      <c r="A136" s="167"/>
      <c r="B136" s="177"/>
      <c r="C136" s="201" t="s">
        <v>235</v>
      </c>
      <c r="D136" s="180"/>
      <c r="E136" s="185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128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167"/>
      <c r="B137" s="177"/>
      <c r="C137" s="201" t="s">
        <v>193</v>
      </c>
      <c r="D137" s="180"/>
      <c r="E137" s="185"/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128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201" t="s">
        <v>236</v>
      </c>
      <c r="D138" s="180"/>
      <c r="E138" s="185">
        <v>4</v>
      </c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128</v>
      </c>
      <c r="AF138" s="166">
        <v>0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7"/>
      <c r="C139" s="201" t="s">
        <v>237</v>
      </c>
      <c r="D139" s="180"/>
      <c r="E139" s="185">
        <v>4</v>
      </c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1"/>
      <c r="U139" s="190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128</v>
      </c>
      <c r="AF139" s="166">
        <v>0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7"/>
      <c r="C140" s="201" t="s">
        <v>238</v>
      </c>
      <c r="D140" s="180"/>
      <c r="E140" s="185">
        <v>4</v>
      </c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1"/>
      <c r="U140" s="190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128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/>
      <c r="B141" s="177"/>
      <c r="C141" s="201" t="s">
        <v>239</v>
      </c>
      <c r="D141" s="180"/>
      <c r="E141" s="185">
        <v>4</v>
      </c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1"/>
      <c r="U141" s="190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128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/>
      <c r="B142" s="177"/>
      <c r="C142" s="201" t="s">
        <v>240</v>
      </c>
      <c r="D142" s="180"/>
      <c r="E142" s="185">
        <v>4</v>
      </c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1"/>
      <c r="U142" s="190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128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7"/>
      <c r="C143" s="201" t="s">
        <v>241</v>
      </c>
      <c r="D143" s="180"/>
      <c r="E143" s="185">
        <v>8</v>
      </c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1"/>
      <c r="U143" s="190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128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7"/>
      <c r="C144" s="201" t="s">
        <v>242</v>
      </c>
      <c r="D144" s="180"/>
      <c r="E144" s="185">
        <v>4</v>
      </c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1"/>
      <c r="U144" s="190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128</v>
      </c>
      <c r="AF144" s="166">
        <v>0</v>
      </c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/>
      <c r="B145" s="177"/>
      <c r="C145" s="203" t="s">
        <v>147</v>
      </c>
      <c r="D145" s="182"/>
      <c r="E145" s="187">
        <v>32</v>
      </c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1"/>
      <c r="U145" s="190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128</v>
      </c>
      <c r="AF145" s="166">
        <v>1</v>
      </c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167">
        <v>18</v>
      </c>
      <c r="B146" s="177" t="s">
        <v>246</v>
      </c>
      <c r="C146" s="200" t="s">
        <v>247</v>
      </c>
      <c r="D146" s="179" t="s">
        <v>223</v>
      </c>
      <c r="E146" s="184">
        <v>12.3</v>
      </c>
      <c r="F146" s="190">
        <v>177.65</v>
      </c>
      <c r="G146" s="190">
        <v>2185.1</v>
      </c>
      <c r="H146" s="190">
        <v>0</v>
      </c>
      <c r="I146" s="190">
        <f>ROUND(E146*H146,2)</f>
        <v>0</v>
      </c>
      <c r="J146" s="190">
        <v>177.65</v>
      </c>
      <c r="K146" s="190">
        <f>ROUND(E146*J146,2)</f>
        <v>2185.1</v>
      </c>
      <c r="L146" s="190">
        <v>21</v>
      </c>
      <c r="M146" s="190">
        <f>G146*(1+L146/100)</f>
        <v>2643.971</v>
      </c>
      <c r="N146" s="190">
        <v>1.6000000000000001E-4</v>
      </c>
      <c r="O146" s="190">
        <f>ROUND(E146*N146,2)</f>
        <v>0</v>
      </c>
      <c r="P146" s="190">
        <v>3.5749999999999997E-2</v>
      </c>
      <c r="Q146" s="190">
        <f>ROUND(E146*P146,2)</f>
        <v>0.44</v>
      </c>
      <c r="R146" s="190"/>
      <c r="S146" s="190"/>
      <c r="T146" s="191">
        <v>0</v>
      </c>
      <c r="U146" s="190">
        <f>ROUND(E146*T146,2)</f>
        <v>0</v>
      </c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224</v>
      </c>
      <c r="AF146" s="166"/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ht="22.5" outlineLevel="1" x14ac:dyDescent="0.2">
      <c r="A147" s="167"/>
      <c r="B147" s="177"/>
      <c r="C147" s="201" t="s">
        <v>248</v>
      </c>
      <c r="D147" s="180"/>
      <c r="E147" s="185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1"/>
      <c r="U147" s="190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128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ht="22.5" outlineLevel="1" x14ac:dyDescent="0.2">
      <c r="A148" s="167"/>
      <c r="B148" s="177"/>
      <c r="C148" s="201" t="s">
        <v>235</v>
      </c>
      <c r="D148" s="180"/>
      <c r="E148" s="185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1"/>
      <c r="U148" s="190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128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 x14ac:dyDescent="0.2">
      <c r="A149" s="167"/>
      <c r="B149" s="177"/>
      <c r="C149" s="201" t="s">
        <v>193</v>
      </c>
      <c r="D149" s="180"/>
      <c r="E149" s="185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1"/>
      <c r="U149" s="190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128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7"/>
      <c r="C150" s="201" t="s">
        <v>249</v>
      </c>
      <c r="D150" s="180"/>
      <c r="E150" s="185"/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1"/>
      <c r="U150" s="190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128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201" t="s">
        <v>250</v>
      </c>
      <c r="D151" s="180"/>
      <c r="E151" s="185">
        <v>1.4</v>
      </c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1"/>
      <c r="U151" s="190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128</v>
      </c>
      <c r="AF151" s="166">
        <v>0</v>
      </c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7"/>
      <c r="C152" s="201" t="s">
        <v>251</v>
      </c>
      <c r="D152" s="180"/>
      <c r="E152" s="185">
        <v>1.4</v>
      </c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1"/>
      <c r="U152" s="190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128</v>
      </c>
      <c r="AF152" s="166">
        <v>0</v>
      </c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/>
      <c r="B153" s="177"/>
      <c r="C153" s="201" t="s">
        <v>252</v>
      </c>
      <c r="D153" s="180"/>
      <c r="E153" s="185">
        <v>2</v>
      </c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1"/>
      <c r="U153" s="190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128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7"/>
      <c r="C154" s="201" t="s">
        <v>253</v>
      </c>
      <c r="D154" s="180"/>
      <c r="E154" s="185">
        <v>1.4</v>
      </c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1"/>
      <c r="U154" s="190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128</v>
      </c>
      <c r="AF154" s="166">
        <v>0</v>
      </c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7"/>
      <c r="C155" s="201" t="s">
        <v>254</v>
      </c>
      <c r="D155" s="180"/>
      <c r="E155" s="185">
        <v>1.6</v>
      </c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1"/>
      <c r="U155" s="190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128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/>
      <c r="B156" s="177"/>
      <c r="C156" s="201" t="s">
        <v>255</v>
      </c>
      <c r="D156" s="180"/>
      <c r="E156" s="185">
        <v>2.9</v>
      </c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1"/>
      <c r="U156" s="190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128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/>
      <c r="B157" s="177"/>
      <c r="C157" s="201" t="s">
        <v>256</v>
      </c>
      <c r="D157" s="180"/>
      <c r="E157" s="185">
        <v>1.6</v>
      </c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1"/>
      <c r="U157" s="190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128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7"/>
      <c r="C158" s="203" t="s">
        <v>147</v>
      </c>
      <c r="D158" s="182"/>
      <c r="E158" s="187">
        <v>12.3</v>
      </c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1"/>
      <c r="U158" s="190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128</v>
      </c>
      <c r="AF158" s="166">
        <v>1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ht="22.5" outlineLevel="1" x14ac:dyDescent="0.2">
      <c r="A159" s="167">
        <v>19</v>
      </c>
      <c r="B159" s="177" t="s">
        <v>257</v>
      </c>
      <c r="C159" s="200" t="s">
        <v>258</v>
      </c>
      <c r="D159" s="179" t="s">
        <v>223</v>
      </c>
      <c r="E159" s="184">
        <v>12.3</v>
      </c>
      <c r="F159" s="190">
        <v>714</v>
      </c>
      <c r="G159" s="190">
        <v>8782.2000000000007</v>
      </c>
      <c r="H159" s="190">
        <v>0</v>
      </c>
      <c r="I159" s="190">
        <f>ROUND(E159*H159,2)</f>
        <v>0</v>
      </c>
      <c r="J159" s="190">
        <v>714</v>
      </c>
      <c r="K159" s="190">
        <f>ROUND(E159*J159,2)</f>
        <v>8782.2000000000007</v>
      </c>
      <c r="L159" s="190">
        <v>21</v>
      </c>
      <c r="M159" s="190">
        <f>G159*(1+L159/100)</f>
        <v>10626.462000000001</v>
      </c>
      <c r="N159" s="190">
        <v>3.9690000000000003E-2</v>
      </c>
      <c r="O159" s="190">
        <f>ROUND(E159*N159,2)</f>
        <v>0.49</v>
      </c>
      <c r="P159" s="190">
        <v>0</v>
      </c>
      <c r="Q159" s="190">
        <f>ROUND(E159*P159,2)</f>
        <v>0</v>
      </c>
      <c r="R159" s="190"/>
      <c r="S159" s="190"/>
      <c r="T159" s="191">
        <v>0</v>
      </c>
      <c r="U159" s="190">
        <f>ROUND(E159*T159,2)</f>
        <v>0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224</v>
      </c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/>
      <c r="B160" s="177"/>
      <c r="C160" s="201" t="s">
        <v>228</v>
      </c>
      <c r="D160" s="180"/>
      <c r="E160" s="185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1"/>
      <c r="U160" s="190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128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ht="22.5" outlineLevel="1" x14ac:dyDescent="0.2">
      <c r="A161" s="167"/>
      <c r="B161" s="177"/>
      <c r="C161" s="201" t="s">
        <v>259</v>
      </c>
      <c r="D161" s="180"/>
      <c r="E161" s="185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1"/>
      <c r="U161" s="190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128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ht="22.5" outlineLevel="1" x14ac:dyDescent="0.2">
      <c r="A162" s="167"/>
      <c r="B162" s="177"/>
      <c r="C162" s="201" t="s">
        <v>235</v>
      </c>
      <c r="D162" s="180"/>
      <c r="E162" s="185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1"/>
      <c r="U162" s="190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128</v>
      </c>
      <c r="AF162" s="166">
        <v>0</v>
      </c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/>
      <c r="B163" s="177"/>
      <c r="C163" s="201" t="s">
        <v>193</v>
      </c>
      <c r="D163" s="180"/>
      <c r="E163" s="185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1"/>
      <c r="U163" s="190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128</v>
      </c>
      <c r="AF163" s="166">
        <v>0</v>
      </c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7"/>
      <c r="C164" s="201" t="s">
        <v>249</v>
      </c>
      <c r="D164" s="180"/>
      <c r="E164" s="185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1"/>
      <c r="U164" s="190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128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7"/>
      <c r="C165" s="201" t="s">
        <v>250</v>
      </c>
      <c r="D165" s="180"/>
      <c r="E165" s="185">
        <v>1.4</v>
      </c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1"/>
      <c r="U165" s="190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128</v>
      </c>
      <c r="AF165" s="166">
        <v>0</v>
      </c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7"/>
      <c r="C166" s="201" t="s">
        <v>251</v>
      </c>
      <c r="D166" s="180"/>
      <c r="E166" s="185">
        <v>1.4</v>
      </c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1"/>
      <c r="U166" s="190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128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7"/>
      <c r="C167" s="201" t="s">
        <v>252</v>
      </c>
      <c r="D167" s="180"/>
      <c r="E167" s="185">
        <v>2</v>
      </c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1"/>
      <c r="U167" s="190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128</v>
      </c>
      <c r="AF167" s="166">
        <v>0</v>
      </c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/>
      <c r="B168" s="177"/>
      <c r="C168" s="201" t="s">
        <v>253</v>
      </c>
      <c r="D168" s="180"/>
      <c r="E168" s="185">
        <v>1.4</v>
      </c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1"/>
      <c r="U168" s="190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128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 x14ac:dyDescent="0.2">
      <c r="A169" s="167"/>
      <c r="B169" s="177"/>
      <c r="C169" s="201" t="s">
        <v>254</v>
      </c>
      <c r="D169" s="180"/>
      <c r="E169" s="185">
        <v>1.6</v>
      </c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1"/>
      <c r="U169" s="190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128</v>
      </c>
      <c r="AF169" s="166">
        <v>0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 x14ac:dyDescent="0.2">
      <c r="A170" s="167"/>
      <c r="B170" s="177"/>
      <c r="C170" s="201" t="s">
        <v>255</v>
      </c>
      <c r="D170" s="180"/>
      <c r="E170" s="185">
        <v>2.9</v>
      </c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1"/>
      <c r="U170" s="190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128</v>
      </c>
      <c r="AF170" s="166">
        <v>0</v>
      </c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167"/>
      <c r="B171" s="177"/>
      <c r="C171" s="201" t="s">
        <v>256</v>
      </c>
      <c r="D171" s="180"/>
      <c r="E171" s="185">
        <v>1.6</v>
      </c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1"/>
      <c r="U171" s="190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128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7"/>
      <c r="C172" s="203" t="s">
        <v>147</v>
      </c>
      <c r="D172" s="182"/>
      <c r="E172" s="187">
        <v>12.3</v>
      </c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1"/>
      <c r="U172" s="190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128</v>
      </c>
      <c r="AF172" s="166">
        <v>1</v>
      </c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>
        <v>20</v>
      </c>
      <c r="B173" s="177" t="s">
        <v>260</v>
      </c>
      <c r="C173" s="200" t="s">
        <v>261</v>
      </c>
      <c r="D173" s="179" t="s">
        <v>156</v>
      </c>
      <c r="E173" s="184">
        <v>0.63110999999999995</v>
      </c>
      <c r="F173" s="190">
        <v>340</v>
      </c>
      <c r="G173" s="190">
        <v>214.58</v>
      </c>
      <c r="H173" s="190">
        <v>0</v>
      </c>
      <c r="I173" s="190">
        <f>ROUND(E173*H173,2)</f>
        <v>0</v>
      </c>
      <c r="J173" s="190">
        <v>340</v>
      </c>
      <c r="K173" s="190">
        <f>ROUND(E173*J173,2)</f>
        <v>214.58</v>
      </c>
      <c r="L173" s="190">
        <v>21</v>
      </c>
      <c r="M173" s="190">
        <f>G173*(1+L173/100)</f>
        <v>259.64179999999999</v>
      </c>
      <c r="N173" s="190">
        <v>2.3570000000000001E-2</v>
      </c>
      <c r="O173" s="190">
        <f>ROUND(E173*N173,2)</f>
        <v>0.01</v>
      </c>
      <c r="P173" s="190">
        <v>0</v>
      </c>
      <c r="Q173" s="190">
        <f>ROUND(E173*P173,2)</f>
        <v>0</v>
      </c>
      <c r="R173" s="190"/>
      <c r="S173" s="190"/>
      <c r="T173" s="191">
        <v>0</v>
      </c>
      <c r="U173" s="190">
        <f>ROUND(E173*T173,2)</f>
        <v>0</v>
      </c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224</v>
      </c>
      <c r="AF173" s="166"/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7"/>
      <c r="C174" s="201" t="s">
        <v>228</v>
      </c>
      <c r="D174" s="180"/>
      <c r="E174" s="185"/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1"/>
      <c r="U174" s="190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128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ht="22.5" outlineLevel="1" x14ac:dyDescent="0.2">
      <c r="A175" s="167"/>
      <c r="B175" s="177"/>
      <c r="C175" s="201" t="s">
        <v>259</v>
      </c>
      <c r="D175" s="180"/>
      <c r="E175" s="185"/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1"/>
      <c r="U175" s="190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128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ht="22.5" outlineLevel="1" x14ac:dyDescent="0.2">
      <c r="A176" s="167"/>
      <c r="B176" s="177"/>
      <c r="C176" s="201" t="s">
        <v>235</v>
      </c>
      <c r="D176" s="180"/>
      <c r="E176" s="185"/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1"/>
      <c r="U176" s="190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128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/>
      <c r="B177" s="177"/>
      <c r="C177" s="201" t="s">
        <v>193</v>
      </c>
      <c r="D177" s="180"/>
      <c r="E177" s="185"/>
      <c r="F177" s="190"/>
      <c r="G177" s="190"/>
      <c r="H177" s="190"/>
      <c r="I177" s="190"/>
      <c r="J177" s="190"/>
      <c r="K177" s="190"/>
      <c r="L177" s="190"/>
      <c r="M177" s="190"/>
      <c r="N177" s="190"/>
      <c r="O177" s="190"/>
      <c r="P177" s="190"/>
      <c r="Q177" s="190"/>
      <c r="R177" s="190"/>
      <c r="S177" s="190"/>
      <c r="T177" s="191"/>
      <c r="U177" s="190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128</v>
      </c>
      <c r="AF177" s="166">
        <v>0</v>
      </c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167"/>
      <c r="B178" s="177"/>
      <c r="C178" s="201" t="s">
        <v>249</v>
      </c>
      <c r="D178" s="180"/>
      <c r="E178" s="185"/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1"/>
      <c r="U178" s="190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128</v>
      </c>
      <c r="AF178" s="166">
        <v>0</v>
      </c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/>
      <c r="B179" s="177"/>
      <c r="C179" s="201" t="s">
        <v>262</v>
      </c>
      <c r="D179" s="180"/>
      <c r="E179" s="185">
        <v>6.7760000000000001E-2</v>
      </c>
      <c r="F179" s="190"/>
      <c r="G179" s="190"/>
      <c r="H179" s="190"/>
      <c r="I179" s="190"/>
      <c r="J179" s="190"/>
      <c r="K179" s="190"/>
      <c r="L179" s="190"/>
      <c r="M179" s="190"/>
      <c r="N179" s="190"/>
      <c r="O179" s="190"/>
      <c r="P179" s="190"/>
      <c r="Q179" s="190"/>
      <c r="R179" s="190"/>
      <c r="S179" s="190"/>
      <c r="T179" s="191"/>
      <c r="U179" s="190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128</v>
      </c>
      <c r="AF179" s="166">
        <v>0</v>
      </c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/>
      <c r="B180" s="177"/>
      <c r="C180" s="201" t="s">
        <v>263</v>
      </c>
      <c r="D180" s="180"/>
      <c r="E180" s="185">
        <v>7.1150000000000005E-2</v>
      </c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1"/>
      <c r="U180" s="190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128</v>
      </c>
      <c r="AF180" s="166">
        <v>0</v>
      </c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/>
      <c r="B181" s="177"/>
      <c r="C181" s="201" t="s">
        <v>264</v>
      </c>
      <c r="D181" s="180"/>
      <c r="E181" s="185">
        <v>0.121</v>
      </c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1"/>
      <c r="U181" s="190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128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/>
      <c r="B182" s="177"/>
      <c r="C182" s="201" t="s">
        <v>265</v>
      </c>
      <c r="D182" s="180"/>
      <c r="E182" s="185">
        <v>4.582E-2</v>
      </c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1"/>
      <c r="U182" s="190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128</v>
      </c>
      <c r="AF182" s="166">
        <v>0</v>
      </c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7"/>
      <c r="C183" s="201" t="s">
        <v>266</v>
      </c>
      <c r="D183" s="180"/>
      <c r="E183" s="185">
        <v>7.7439999999999995E-2</v>
      </c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1"/>
      <c r="U183" s="190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128</v>
      </c>
      <c r="AF183" s="166">
        <v>0</v>
      </c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7"/>
      <c r="C184" s="201" t="s">
        <v>267</v>
      </c>
      <c r="D184" s="180"/>
      <c r="E184" s="185">
        <v>0.16875000000000001</v>
      </c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1"/>
      <c r="U184" s="190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128</v>
      </c>
      <c r="AF184" s="166">
        <v>0</v>
      </c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/>
      <c r="B185" s="177"/>
      <c r="C185" s="201" t="s">
        <v>268</v>
      </c>
      <c r="D185" s="180"/>
      <c r="E185" s="185">
        <v>7.9200000000000007E-2</v>
      </c>
      <c r="F185" s="190"/>
      <c r="G185" s="190"/>
      <c r="H185" s="190"/>
      <c r="I185" s="190"/>
      <c r="J185" s="190"/>
      <c r="K185" s="190"/>
      <c r="L185" s="190"/>
      <c r="M185" s="190"/>
      <c r="N185" s="190"/>
      <c r="O185" s="190"/>
      <c r="P185" s="190"/>
      <c r="Q185" s="190"/>
      <c r="R185" s="190"/>
      <c r="S185" s="190"/>
      <c r="T185" s="191"/>
      <c r="U185" s="190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128</v>
      </c>
      <c r="AF185" s="166">
        <v>0</v>
      </c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/>
      <c r="B186" s="177"/>
      <c r="C186" s="203" t="s">
        <v>147</v>
      </c>
      <c r="D186" s="182"/>
      <c r="E186" s="187">
        <v>0.63110999999999995</v>
      </c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1"/>
      <c r="U186" s="190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128</v>
      </c>
      <c r="AF186" s="166">
        <v>1</v>
      </c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>
        <v>21</v>
      </c>
      <c r="B187" s="177" t="s">
        <v>269</v>
      </c>
      <c r="C187" s="200" t="s">
        <v>270</v>
      </c>
      <c r="D187" s="179" t="s">
        <v>125</v>
      </c>
      <c r="E187" s="184">
        <v>5.476</v>
      </c>
      <c r="F187" s="190">
        <v>799.2</v>
      </c>
      <c r="G187" s="190">
        <v>4376.42</v>
      </c>
      <c r="H187" s="190">
        <v>475.55</v>
      </c>
      <c r="I187" s="190">
        <f>ROUND(E187*H187,2)</f>
        <v>2604.11</v>
      </c>
      <c r="J187" s="190">
        <v>323.64999999999998</v>
      </c>
      <c r="K187" s="190">
        <f>ROUND(E187*J187,2)</f>
        <v>1772.31</v>
      </c>
      <c r="L187" s="190">
        <v>21</v>
      </c>
      <c r="M187" s="190">
        <f>G187*(1+L187/100)</f>
        <v>5295.4682000000003</v>
      </c>
      <c r="N187" s="190">
        <v>1.8E-3</v>
      </c>
      <c r="O187" s="190">
        <f>ROUND(E187*N187,2)</f>
        <v>0.01</v>
      </c>
      <c r="P187" s="190">
        <v>0</v>
      </c>
      <c r="Q187" s="190">
        <f>ROUND(E187*P187,2)</f>
        <v>0</v>
      </c>
      <c r="R187" s="190"/>
      <c r="S187" s="190"/>
      <c r="T187" s="191">
        <v>1.2</v>
      </c>
      <c r="U187" s="190">
        <f>ROUND(E187*T187,2)</f>
        <v>6.57</v>
      </c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224</v>
      </c>
      <c r="AF187" s="166"/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ht="33.75" outlineLevel="1" x14ac:dyDescent="0.2">
      <c r="A188" s="167"/>
      <c r="B188" s="177"/>
      <c r="C188" s="201" t="s">
        <v>271</v>
      </c>
      <c r="D188" s="180"/>
      <c r="E188" s="185"/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1"/>
      <c r="U188" s="190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128</v>
      </c>
      <c r="AF188" s="166">
        <v>0</v>
      </c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ht="22.5" outlineLevel="1" x14ac:dyDescent="0.2">
      <c r="A189" s="167"/>
      <c r="B189" s="177"/>
      <c r="C189" s="201" t="s">
        <v>272</v>
      </c>
      <c r="D189" s="180"/>
      <c r="E189" s="185"/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1"/>
      <c r="U189" s="190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128</v>
      </c>
      <c r="AF189" s="166">
        <v>0</v>
      </c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7"/>
      <c r="C190" s="201" t="s">
        <v>228</v>
      </c>
      <c r="D190" s="180"/>
      <c r="E190" s="185"/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1"/>
      <c r="U190" s="190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128</v>
      </c>
      <c r="AF190" s="166">
        <v>0</v>
      </c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/>
      <c r="B191" s="177"/>
      <c r="C191" s="201" t="s">
        <v>249</v>
      </c>
      <c r="D191" s="180"/>
      <c r="E191" s="185"/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1"/>
      <c r="U191" s="190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128</v>
      </c>
      <c r="AF191" s="166">
        <v>0</v>
      </c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/>
      <c r="B192" s="177"/>
      <c r="C192" s="201" t="s">
        <v>273</v>
      </c>
      <c r="D192" s="180"/>
      <c r="E192" s="185">
        <v>0.61599999999999999</v>
      </c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190"/>
      <c r="S192" s="190"/>
      <c r="T192" s="191"/>
      <c r="U192" s="190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128</v>
      </c>
      <c r="AF192" s="166">
        <v>0</v>
      </c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167"/>
      <c r="B193" s="177"/>
      <c r="C193" s="201" t="s">
        <v>274</v>
      </c>
      <c r="D193" s="180"/>
      <c r="E193" s="185">
        <v>0.61599999999999999</v>
      </c>
      <c r="F193" s="190"/>
      <c r="G193" s="190"/>
      <c r="H193" s="190"/>
      <c r="I193" s="190"/>
      <c r="J193" s="190"/>
      <c r="K193" s="190"/>
      <c r="L193" s="190"/>
      <c r="M193" s="190"/>
      <c r="N193" s="190"/>
      <c r="O193" s="190"/>
      <c r="P193" s="190"/>
      <c r="Q193" s="190"/>
      <c r="R193" s="190"/>
      <c r="S193" s="190"/>
      <c r="T193" s="191"/>
      <c r="U193" s="190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128</v>
      </c>
      <c r="AF193" s="166">
        <v>0</v>
      </c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outlineLevel="1" x14ac:dyDescent="0.2">
      <c r="A194" s="167"/>
      <c r="B194" s="177"/>
      <c r="C194" s="201" t="s">
        <v>275</v>
      </c>
      <c r="D194" s="180"/>
      <c r="E194" s="185">
        <v>0.9</v>
      </c>
      <c r="F194" s="190"/>
      <c r="G194" s="190"/>
      <c r="H194" s="190"/>
      <c r="I194" s="190"/>
      <c r="J194" s="190"/>
      <c r="K194" s="190"/>
      <c r="L194" s="190"/>
      <c r="M194" s="190"/>
      <c r="N194" s="190"/>
      <c r="O194" s="190"/>
      <c r="P194" s="190"/>
      <c r="Q194" s="190"/>
      <c r="R194" s="190"/>
      <c r="S194" s="190"/>
      <c r="T194" s="191"/>
      <c r="U194" s="190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128</v>
      </c>
      <c r="AF194" s="166">
        <v>0</v>
      </c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7"/>
      <c r="C195" s="201" t="s">
        <v>276</v>
      </c>
      <c r="D195" s="180"/>
      <c r="E195" s="185">
        <v>0.49</v>
      </c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1"/>
      <c r="U195" s="190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128</v>
      </c>
      <c r="AF195" s="166">
        <v>0</v>
      </c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7"/>
      <c r="C196" s="201" t="s">
        <v>277</v>
      </c>
      <c r="D196" s="180"/>
      <c r="E196" s="185">
        <v>0.8</v>
      </c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1"/>
      <c r="U196" s="190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128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167"/>
      <c r="B197" s="177"/>
      <c r="C197" s="201" t="s">
        <v>278</v>
      </c>
      <c r="D197" s="180"/>
      <c r="E197" s="185">
        <v>1.3340000000000001</v>
      </c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1"/>
      <c r="U197" s="190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128</v>
      </c>
      <c r="AF197" s="166">
        <v>0</v>
      </c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 x14ac:dyDescent="0.2">
      <c r="A198" s="167"/>
      <c r="B198" s="177"/>
      <c r="C198" s="201" t="s">
        <v>279</v>
      </c>
      <c r="D198" s="180"/>
      <c r="E198" s="185">
        <v>0.72</v>
      </c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1"/>
      <c r="U198" s="190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128</v>
      </c>
      <c r="AF198" s="166">
        <v>0</v>
      </c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ht="33.75" outlineLevel="1" x14ac:dyDescent="0.2">
      <c r="A199" s="167">
        <v>22</v>
      </c>
      <c r="B199" s="177" t="s">
        <v>280</v>
      </c>
      <c r="C199" s="200" t="s">
        <v>281</v>
      </c>
      <c r="D199" s="179" t="s">
        <v>125</v>
      </c>
      <c r="E199" s="184">
        <v>11.09</v>
      </c>
      <c r="F199" s="190">
        <v>60.35</v>
      </c>
      <c r="G199" s="190">
        <v>669.28</v>
      </c>
      <c r="H199" s="190">
        <v>0</v>
      </c>
      <c r="I199" s="190">
        <f>ROUND(E199*H199,2)</f>
        <v>0</v>
      </c>
      <c r="J199" s="190">
        <v>60.35</v>
      </c>
      <c r="K199" s="190">
        <f>ROUND(E199*J199,2)</f>
        <v>669.28</v>
      </c>
      <c r="L199" s="190">
        <v>21</v>
      </c>
      <c r="M199" s="190">
        <f>G199*(1+L199/100)</f>
        <v>809.82879999999989</v>
      </c>
      <c r="N199" s="190">
        <v>0</v>
      </c>
      <c r="O199" s="190">
        <f>ROUND(E199*N199,2)</f>
        <v>0</v>
      </c>
      <c r="P199" s="190">
        <v>0</v>
      </c>
      <c r="Q199" s="190">
        <f>ROUND(E199*P199,2)</f>
        <v>0</v>
      </c>
      <c r="R199" s="190"/>
      <c r="S199" s="190"/>
      <c r="T199" s="191">
        <v>0</v>
      </c>
      <c r="U199" s="190">
        <f>ROUND(E199*T199,2)</f>
        <v>0</v>
      </c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224</v>
      </c>
      <c r="AF199" s="166"/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7"/>
      <c r="C200" s="201" t="s">
        <v>157</v>
      </c>
      <c r="D200" s="180"/>
      <c r="E200" s="185"/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1"/>
      <c r="U200" s="190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128</v>
      </c>
      <c r="AF200" s="166">
        <v>0</v>
      </c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/>
      <c r="B201" s="177"/>
      <c r="C201" s="201" t="s">
        <v>282</v>
      </c>
      <c r="D201" s="180"/>
      <c r="E201" s="185"/>
      <c r="F201" s="190"/>
      <c r="G201" s="190"/>
      <c r="H201" s="190"/>
      <c r="I201" s="190"/>
      <c r="J201" s="190"/>
      <c r="K201" s="190"/>
      <c r="L201" s="190"/>
      <c r="M201" s="190"/>
      <c r="N201" s="190"/>
      <c r="O201" s="190"/>
      <c r="P201" s="190"/>
      <c r="Q201" s="190"/>
      <c r="R201" s="190"/>
      <c r="S201" s="190"/>
      <c r="T201" s="191"/>
      <c r="U201" s="190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128</v>
      </c>
      <c r="AF201" s="166">
        <v>0</v>
      </c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/>
      <c r="B202" s="177"/>
      <c r="C202" s="201" t="s">
        <v>283</v>
      </c>
      <c r="D202" s="180"/>
      <c r="E202" s="185"/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1"/>
      <c r="U202" s="190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128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ht="22.5" outlineLevel="1" x14ac:dyDescent="0.2">
      <c r="A203" s="167"/>
      <c r="B203" s="177"/>
      <c r="C203" s="201" t="s">
        <v>284</v>
      </c>
      <c r="D203" s="180"/>
      <c r="E203" s="185">
        <v>4.34</v>
      </c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1"/>
      <c r="U203" s="190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128</v>
      </c>
      <c r="AF203" s="166">
        <v>0</v>
      </c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 x14ac:dyDescent="0.2">
      <c r="A204" s="167"/>
      <c r="B204" s="177"/>
      <c r="C204" s="201" t="s">
        <v>285</v>
      </c>
      <c r="D204" s="180"/>
      <c r="E204" s="185"/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1"/>
      <c r="U204" s="190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128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167"/>
      <c r="B205" s="177"/>
      <c r="C205" s="203" t="s">
        <v>147</v>
      </c>
      <c r="D205" s="182"/>
      <c r="E205" s="187">
        <v>4.34</v>
      </c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1"/>
      <c r="U205" s="190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128</v>
      </c>
      <c r="AF205" s="166">
        <v>1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 x14ac:dyDescent="0.2">
      <c r="A206" s="167"/>
      <c r="B206" s="177"/>
      <c r="C206" s="201" t="s">
        <v>146</v>
      </c>
      <c r="D206" s="180"/>
      <c r="E206" s="185">
        <v>6.75</v>
      </c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1"/>
      <c r="U206" s="190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128</v>
      </c>
      <c r="AF206" s="166">
        <v>0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167"/>
      <c r="B207" s="177"/>
      <c r="C207" s="203" t="s">
        <v>147</v>
      </c>
      <c r="D207" s="182"/>
      <c r="E207" s="187">
        <v>6.75</v>
      </c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1"/>
      <c r="U207" s="190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128</v>
      </c>
      <c r="AF207" s="166">
        <v>1</v>
      </c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 x14ac:dyDescent="0.2">
      <c r="A208" s="167">
        <v>23</v>
      </c>
      <c r="B208" s="177" t="s">
        <v>286</v>
      </c>
      <c r="C208" s="200" t="s">
        <v>287</v>
      </c>
      <c r="D208" s="179" t="s">
        <v>125</v>
      </c>
      <c r="E208" s="184">
        <v>11.09</v>
      </c>
      <c r="F208" s="190">
        <v>17.260000000000002</v>
      </c>
      <c r="G208" s="190">
        <v>191.41</v>
      </c>
      <c r="H208" s="190">
        <v>0</v>
      </c>
      <c r="I208" s="190">
        <f>ROUND(E208*H208,2)</f>
        <v>0</v>
      </c>
      <c r="J208" s="190">
        <v>17.260000000000002</v>
      </c>
      <c r="K208" s="190">
        <f>ROUND(E208*J208,2)</f>
        <v>191.41</v>
      </c>
      <c r="L208" s="190">
        <v>21</v>
      </c>
      <c r="M208" s="190">
        <f>G208*(1+L208/100)</f>
        <v>231.6061</v>
      </c>
      <c r="N208" s="190">
        <v>0</v>
      </c>
      <c r="O208" s="190">
        <f>ROUND(E208*N208,2)</f>
        <v>0</v>
      </c>
      <c r="P208" s="190">
        <v>1.4E-2</v>
      </c>
      <c r="Q208" s="190">
        <f>ROUND(E208*P208,2)</f>
        <v>0.16</v>
      </c>
      <c r="R208" s="190"/>
      <c r="S208" s="190"/>
      <c r="T208" s="191">
        <v>0</v>
      </c>
      <c r="U208" s="190">
        <f>ROUND(E208*T208,2)</f>
        <v>0</v>
      </c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224</v>
      </c>
      <c r="AF208" s="166"/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 x14ac:dyDescent="0.2">
      <c r="A209" s="167"/>
      <c r="B209" s="177"/>
      <c r="C209" s="201" t="s">
        <v>157</v>
      </c>
      <c r="D209" s="180"/>
      <c r="E209" s="185"/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1"/>
      <c r="U209" s="190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128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ht="22.5" outlineLevel="1" x14ac:dyDescent="0.2">
      <c r="A210" s="167"/>
      <c r="B210" s="177"/>
      <c r="C210" s="201" t="s">
        <v>284</v>
      </c>
      <c r="D210" s="180"/>
      <c r="E210" s="185">
        <v>4.34</v>
      </c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1"/>
      <c r="U210" s="190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128</v>
      </c>
      <c r="AF210" s="166">
        <v>0</v>
      </c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7"/>
      <c r="C211" s="201" t="s">
        <v>285</v>
      </c>
      <c r="D211" s="180"/>
      <c r="E211" s="185"/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1"/>
      <c r="U211" s="190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128</v>
      </c>
      <c r="AF211" s="166">
        <v>0</v>
      </c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167"/>
      <c r="B212" s="177"/>
      <c r="C212" s="203" t="s">
        <v>147</v>
      </c>
      <c r="D212" s="182"/>
      <c r="E212" s="187">
        <v>4.34</v>
      </c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1"/>
      <c r="U212" s="190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128</v>
      </c>
      <c r="AF212" s="166">
        <v>1</v>
      </c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 x14ac:dyDescent="0.2">
      <c r="A213" s="167"/>
      <c r="B213" s="177"/>
      <c r="C213" s="201" t="s">
        <v>146</v>
      </c>
      <c r="D213" s="180"/>
      <c r="E213" s="185">
        <v>6.75</v>
      </c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1"/>
      <c r="U213" s="190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128</v>
      </c>
      <c r="AF213" s="166">
        <v>0</v>
      </c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167"/>
      <c r="B214" s="177"/>
      <c r="C214" s="203" t="s">
        <v>147</v>
      </c>
      <c r="D214" s="182"/>
      <c r="E214" s="187">
        <v>6.75</v>
      </c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1"/>
      <c r="U214" s="190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128</v>
      </c>
      <c r="AF214" s="166">
        <v>1</v>
      </c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>
        <v>24</v>
      </c>
      <c r="B215" s="177" t="s">
        <v>288</v>
      </c>
      <c r="C215" s="200" t="s">
        <v>289</v>
      </c>
      <c r="D215" s="179" t="s">
        <v>223</v>
      </c>
      <c r="E215" s="184">
        <v>39.4</v>
      </c>
      <c r="F215" s="190">
        <v>88.8</v>
      </c>
      <c r="G215" s="190">
        <v>3498.72</v>
      </c>
      <c r="H215" s="190">
        <v>4.5199999999999996</v>
      </c>
      <c r="I215" s="190">
        <f>ROUND(E215*H215,2)</f>
        <v>178.09</v>
      </c>
      <c r="J215" s="190">
        <v>84.28</v>
      </c>
      <c r="K215" s="190">
        <f>ROUND(E215*J215,2)</f>
        <v>3320.63</v>
      </c>
      <c r="L215" s="190">
        <v>21</v>
      </c>
      <c r="M215" s="190">
        <f>G215*(1+L215/100)</f>
        <v>4233.4511999999995</v>
      </c>
      <c r="N215" s="190">
        <v>1.6000000000000001E-4</v>
      </c>
      <c r="O215" s="190">
        <f>ROUND(E215*N215,2)</f>
        <v>0.01</v>
      </c>
      <c r="P215" s="190">
        <v>0</v>
      </c>
      <c r="Q215" s="190">
        <f>ROUND(E215*P215,2)</f>
        <v>0</v>
      </c>
      <c r="R215" s="190"/>
      <c r="S215" s="190"/>
      <c r="T215" s="191">
        <v>0.24399999999999999</v>
      </c>
      <c r="U215" s="190">
        <f>ROUND(E215*T215,2)</f>
        <v>9.61</v>
      </c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 t="s">
        <v>224</v>
      </c>
      <c r="AF215" s="166"/>
      <c r="AG215" s="166"/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167"/>
      <c r="B216" s="177"/>
      <c r="C216" s="201" t="s">
        <v>228</v>
      </c>
      <c r="D216" s="180"/>
      <c r="E216" s="185"/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1"/>
      <c r="U216" s="190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128</v>
      </c>
      <c r="AF216" s="166">
        <v>0</v>
      </c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ht="33.75" outlineLevel="1" x14ac:dyDescent="0.2">
      <c r="A217" s="167"/>
      <c r="B217" s="177"/>
      <c r="C217" s="201" t="s">
        <v>227</v>
      </c>
      <c r="D217" s="180"/>
      <c r="E217" s="185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1"/>
      <c r="U217" s="190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128</v>
      </c>
      <c r="AF217" s="166">
        <v>0</v>
      </c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 x14ac:dyDescent="0.2">
      <c r="A218" s="167"/>
      <c r="B218" s="177"/>
      <c r="C218" s="201" t="s">
        <v>143</v>
      </c>
      <c r="D218" s="180"/>
      <c r="E218" s="185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1"/>
      <c r="U218" s="190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128</v>
      </c>
      <c r="AF218" s="166">
        <v>0</v>
      </c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167"/>
      <c r="B219" s="177"/>
      <c r="C219" s="201" t="s">
        <v>290</v>
      </c>
      <c r="D219" s="180"/>
      <c r="E219" s="185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1"/>
      <c r="U219" s="190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128</v>
      </c>
      <c r="AF219" s="166">
        <v>0</v>
      </c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 x14ac:dyDescent="0.2">
      <c r="A220" s="167"/>
      <c r="B220" s="177"/>
      <c r="C220" s="201" t="s">
        <v>193</v>
      </c>
      <c r="D220" s="180"/>
      <c r="E220" s="185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1"/>
      <c r="U220" s="190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 t="s">
        <v>128</v>
      </c>
      <c r="AF220" s="166">
        <v>0</v>
      </c>
      <c r="AG220" s="166"/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167"/>
      <c r="B221" s="177"/>
      <c r="C221" s="201" t="s">
        <v>291</v>
      </c>
      <c r="D221" s="180"/>
      <c r="E221" s="185">
        <v>3.4</v>
      </c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1"/>
      <c r="U221" s="190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128</v>
      </c>
      <c r="AF221" s="166">
        <v>0</v>
      </c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7"/>
      <c r="C222" s="201" t="s">
        <v>292</v>
      </c>
      <c r="D222" s="180"/>
      <c r="E222" s="185">
        <v>3.4</v>
      </c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1"/>
      <c r="U222" s="190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128</v>
      </c>
      <c r="AF222" s="166">
        <v>0</v>
      </c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/>
      <c r="B223" s="177"/>
      <c r="C223" s="201" t="s">
        <v>293</v>
      </c>
      <c r="D223" s="180"/>
      <c r="E223" s="185">
        <v>23.8</v>
      </c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1"/>
      <c r="U223" s="190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128</v>
      </c>
      <c r="AF223" s="166">
        <v>0</v>
      </c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7"/>
      <c r="C224" s="203" t="s">
        <v>147</v>
      </c>
      <c r="D224" s="182"/>
      <c r="E224" s="187">
        <v>30.6</v>
      </c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1"/>
      <c r="U224" s="190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128</v>
      </c>
      <c r="AF224" s="166">
        <v>1</v>
      </c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7"/>
      <c r="C225" s="201" t="s">
        <v>294</v>
      </c>
      <c r="D225" s="180"/>
      <c r="E225" s="185">
        <v>8.8000000000000007</v>
      </c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1"/>
      <c r="U225" s="190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 t="s">
        <v>128</v>
      </c>
      <c r="AF225" s="166">
        <v>0</v>
      </c>
      <c r="AG225" s="166"/>
      <c r="AH225" s="166"/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7"/>
      <c r="C226" s="203" t="s">
        <v>147</v>
      </c>
      <c r="D226" s="182"/>
      <c r="E226" s="187">
        <v>8.8000000000000007</v>
      </c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1"/>
      <c r="U226" s="190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 t="s">
        <v>128</v>
      </c>
      <c r="AF226" s="166">
        <v>1</v>
      </c>
      <c r="AG226" s="166"/>
      <c r="AH226" s="166"/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outlineLevel="1" x14ac:dyDescent="0.2">
      <c r="A227" s="167">
        <v>25</v>
      </c>
      <c r="B227" s="177" t="s">
        <v>295</v>
      </c>
      <c r="C227" s="200" t="s">
        <v>296</v>
      </c>
      <c r="D227" s="179" t="s">
        <v>223</v>
      </c>
      <c r="E227" s="184">
        <v>8.8000000000000007</v>
      </c>
      <c r="F227" s="190">
        <v>63.75</v>
      </c>
      <c r="G227" s="190">
        <v>561</v>
      </c>
      <c r="H227" s="190">
        <v>0</v>
      </c>
      <c r="I227" s="190">
        <f>ROUND(E227*H227,2)</f>
        <v>0</v>
      </c>
      <c r="J227" s="190">
        <v>63.75</v>
      </c>
      <c r="K227" s="190">
        <f>ROUND(E227*J227,2)</f>
        <v>561</v>
      </c>
      <c r="L227" s="190">
        <v>21</v>
      </c>
      <c r="M227" s="190">
        <f>G227*(1+L227/100)</f>
        <v>678.81</v>
      </c>
      <c r="N227" s="190">
        <v>1.6000000000000001E-4</v>
      </c>
      <c r="O227" s="190">
        <f>ROUND(E227*N227,2)</f>
        <v>0</v>
      </c>
      <c r="P227" s="190">
        <v>0</v>
      </c>
      <c r="Q227" s="190">
        <f>ROUND(E227*P227,2)</f>
        <v>0</v>
      </c>
      <c r="R227" s="190"/>
      <c r="S227" s="190"/>
      <c r="T227" s="191">
        <v>0</v>
      </c>
      <c r="U227" s="190">
        <f>ROUND(E227*T227,2)</f>
        <v>0</v>
      </c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 t="s">
        <v>224</v>
      </c>
      <c r="AF227" s="166"/>
      <c r="AG227" s="166"/>
      <c r="AH227" s="166"/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 x14ac:dyDescent="0.2">
      <c r="A228" s="167"/>
      <c r="B228" s="177"/>
      <c r="C228" s="201" t="s">
        <v>297</v>
      </c>
      <c r="D228" s="180"/>
      <c r="E228" s="185">
        <v>8.8000000000000007</v>
      </c>
      <c r="F228" s="190"/>
      <c r="G228" s="190"/>
      <c r="H228" s="190"/>
      <c r="I228" s="190"/>
      <c r="J228" s="190"/>
      <c r="K228" s="190"/>
      <c r="L228" s="190"/>
      <c r="M228" s="190"/>
      <c r="N228" s="190"/>
      <c r="O228" s="190"/>
      <c r="P228" s="190"/>
      <c r="Q228" s="190"/>
      <c r="R228" s="190"/>
      <c r="S228" s="190"/>
      <c r="T228" s="191"/>
      <c r="U228" s="190"/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 t="s">
        <v>128</v>
      </c>
      <c r="AF228" s="166">
        <v>0</v>
      </c>
      <c r="AG228" s="166"/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>
        <v>26</v>
      </c>
      <c r="B229" s="177" t="s">
        <v>298</v>
      </c>
      <c r="C229" s="200" t="s">
        <v>299</v>
      </c>
      <c r="D229" s="179" t="s">
        <v>223</v>
      </c>
      <c r="E229" s="184">
        <v>39.4</v>
      </c>
      <c r="F229" s="190">
        <v>43.99</v>
      </c>
      <c r="G229" s="190">
        <v>1733.21</v>
      </c>
      <c r="H229" s="190">
        <v>3.83</v>
      </c>
      <c r="I229" s="190">
        <f>ROUND(E229*H229,2)</f>
        <v>150.9</v>
      </c>
      <c r="J229" s="190">
        <v>40.159999999999997</v>
      </c>
      <c r="K229" s="190">
        <f>ROUND(E229*J229,2)</f>
        <v>1582.3</v>
      </c>
      <c r="L229" s="190">
        <v>21</v>
      </c>
      <c r="M229" s="190">
        <f>G229*(1+L229/100)</f>
        <v>2097.1840999999999</v>
      </c>
      <c r="N229" s="190">
        <v>1.6000000000000001E-4</v>
      </c>
      <c r="O229" s="190">
        <f>ROUND(E229*N229,2)</f>
        <v>0.01</v>
      </c>
      <c r="P229" s="190">
        <v>2.5000000000000001E-2</v>
      </c>
      <c r="Q229" s="190">
        <f>ROUND(E229*P229,2)</f>
        <v>0.99</v>
      </c>
      <c r="R229" s="190"/>
      <c r="S229" s="190"/>
      <c r="T229" s="191">
        <v>0.156</v>
      </c>
      <c r="U229" s="190">
        <f>ROUND(E229*T229,2)</f>
        <v>6.15</v>
      </c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 t="s">
        <v>164</v>
      </c>
      <c r="AF229" s="166"/>
      <c r="AG229" s="166"/>
      <c r="AH229" s="166"/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outlineLevel="1" x14ac:dyDescent="0.2">
      <c r="A230" s="167"/>
      <c r="B230" s="177"/>
      <c r="C230" s="201" t="s">
        <v>228</v>
      </c>
      <c r="D230" s="180"/>
      <c r="E230" s="185"/>
      <c r="F230" s="190"/>
      <c r="G230" s="190"/>
      <c r="H230" s="190"/>
      <c r="I230" s="190"/>
      <c r="J230" s="190"/>
      <c r="K230" s="190"/>
      <c r="L230" s="190"/>
      <c r="M230" s="190"/>
      <c r="N230" s="190"/>
      <c r="O230" s="190"/>
      <c r="P230" s="190"/>
      <c r="Q230" s="190"/>
      <c r="R230" s="190"/>
      <c r="S230" s="190"/>
      <c r="T230" s="191"/>
      <c r="U230" s="190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 t="s">
        <v>128</v>
      </c>
      <c r="AF230" s="166">
        <v>0</v>
      </c>
      <c r="AG230" s="166"/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ht="22.5" outlineLevel="1" x14ac:dyDescent="0.2">
      <c r="A231" s="167"/>
      <c r="B231" s="177"/>
      <c r="C231" s="201" t="s">
        <v>300</v>
      </c>
      <c r="D231" s="180"/>
      <c r="E231" s="185">
        <v>30.6</v>
      </c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1"/>
      <c r="U231" s="190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 t="s">
        <v>128</v>
      </c>
      <c r="AF231" s="166">
        <v>0</v>
      </c>
      <c r="AG231" s="166"/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 x14ac:dyDescent="0.2">
      <c r="A232" s="167"/>
      <c r="B232" s="177"/>
      <c r="C232" s="201" t="s">
        <v>301</v>
      </c>
      <c r="D232" s="180"/>
      <c r="E232" s="185">
        <v>8.8000000000000007</v>
      </c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1"/>
      <c r="U232" s="190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 t="s">
        <v>128</v>
      </c>
      <c r="AF232" s="166">
        <v>0</v>
      </c>
      <c r="AG232" s="166"/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167">
        <v>27</v>
      </c>
      <c r="B233" s="177" t="s">
        <v>302</v>
      </c>
      <c r="C233" s="200" t="s">
        <v>303</v>
      </c>
      <c r="D233" s="179" t="s">
        <v>125</v>
      </c>
      <c r="E233" s="184">
        <v>11.09</v>
      </c>
      <c r="F233" s="190">
        <v>93.5</v>
      </c>
      <c r="G233" s="190">
        <v>1036.92</v>
      </c>
      <c r="H233" s="190">
        <v>0</v>
      </c>
      <c r="I233" s="190">
        <f>ROUND(E233*H233,2)</f>
        <v>0</v>
      </c>
      <c r="J233" s="190">
        <v>93.5</v>
      </c>
      <c r="K233" s="190">
        <f>ROUND(E233*J233,2)</f>
        <v>1036.92</v>
      </c>
      <c r="L233" s="190">
        <v>21</v>
      </c>
      <c r="M233" s="190">
        <f>G233*(1+L233/100)</f>
        <v>1254.6732</v>
      </c>
      <c r="N233" s="190">
        <v>1.6000000000000001E-4</v>
      </c>
      <c r="O233" s="190">
        <f>ROUND(E233*N233,2)</f>
        <v>0</v>
      </c>
      <c r="P233" s="190">
        <v>0</v>
      </c>
      <c r="Q233" s="190">
        <f>ROUND(E233*P233,2)</f>
        <v>0</v>
      </c>
      <c r="R233" s="190"/>
      <c r="S233" s="190"/>
      <c r="T233" s="191">
        <v>0</v>
      </c>
      <c r="U233" s="190">
        <f>ROUND(E233*T233,2)</f>
        <v>0</v>
      </c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 t="s">
        <v>224</v>
      </c>
      <c r="AF233" s="166"/>
      <c r="AG233" s="166"/>
      <c r="AH233" s="166"/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ht="22.5" outlineLevel="1" x14ac:dyDescent="0.2">
      <c r="A234" s="167"/>
      <c r="B234" s="177"/>
      <c r="C234" s="201" t="s">
        <v>304</v>
      </c>
      <c r="D234" s="180"/>
      <c r="E234" s="185">
        <v>4.34</v>
      </c>
      <c r="F234" s="190"/>
      <c r="G234" s="190"/>
      <c r="H234" s="190"/>
      <c r="I234" s="190"/>
      <c r="J234" s="190"/>
      <c r="K234" s="190"/>
      <c r="L234" s="190"/>
      <c r="M234" s="190"/>
      <c r="N234" s="190"/>
      <c r="O234" s="190"/>
      <c r="P234" s="190"/>
      <c r="Q234" s="190"/>
      <c r="R234" s="190"/>
      <c r="S234" s="190"/>
      <c r="T234" s="191"/>
      <c r="U234" s="190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 t="s">
        <v>128</v>
      </c>
      <c r="AF234" s="166">
        <v>0</v>
      </c>
      <c r="AG234" s="166"/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167"/>
      <c r="B235" s="177"/>
      <c r="C235" s="203" t="s">
        <v>147</v>
      </c>
      <c r="D235" s="182"/>
      <c r="E235" s="187">
        <v>4.34</v>
      </c>
      <c r="F235" s="190"/>
      <c r="G235" s="190"/>
      <c r="H235" s="190"/>
      <c r="I235" s="190"/>
      <c r="J235" s="190"/>
      <c r="K235" s="190"/>
      <c r="L235" s="190"/>
      <c r="M235" s="190"/>
      <c r="N235" s="190"/>
      <c r="O235" s="190"/>
      <c r="P235" s="190"/>
      <c r="Q235" s="190"/>
      <c r="R235" s="190"/>
      <c r="S235" s="190"/>
      <c r="T235" s="191"/>
      <c r="U235" s="190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 t="s">
        <v>128</v>
      </c>
      <c r="AF235" s="166">
        <v>1</v>
      </c>
      <c r="AG235" s="166"/>
      <c r="AH235" s="166"/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167"/>
      <c r="B236" s="177"/>
      <c r="C236" s="201" t="s">
        <v>146</v>
      </c>
      <c r="D236" s="180"/>
      <c r="E236" s="185">
        <v>6.75</v>
      </c>
      <c r="F236" s="190"/>
      <c r="G236" s="190"/>
      <c r="H236" s="190"/>
      <c r="I236" s="190"/>
      <c r="J236" s="190"/>
      <c r="K236" s="190"/>
      <c r="L236" s="190"/>
      <c r="M236" s="190"/>
      <c r="N236" s="190"/>
      <c r="O236" s="190"/>
      <c r="P236" s="190"/>
      <c r="Q236" s="190"/>
      <c r="R236" s="190"/>
      <c r="S236" s="190"/>
      <c r="T236" s="191"/>
      <c r="U236" s="190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 t="s">
        <v>128</v>
      </c>
      <c r="AF236" s="166">
        <v>0</v>
      </c>
      <c r="AG236" s="166"/>
      <c r="AH236" s="166"/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167"/>
      <c r="B237" s="177"/>
      <c r="C237" s="203" t="s">
        <v>147</v>
      </c>
      <c r="D237" s="182"/>
      <c r="E237" s="187">
        <v>6.75</v>
      </c>
      <c r="F237" s="190"/>
      <c r="G237" s="190"/>
      <c r="H237" s="190"/>
      <c r="I237" s="190"/>
      <c r="J237" s="190"/>
      <c r="K237" s="190"/>
      <c r="L237" s="190"/>
      <c r="M237" s="190"/>
      <c r="N237" s="190"/>
      <c r="O237" s="190"/>
      <c r="P237" s="190"/>
      <c r="Q237" s="190"/>
      <c r="R237" s="190"/>
      <c r="S237" s="190"/>
      <c r="T237" s="191"/>
      <c r="U237" s="190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 t="s">
        <v>128</v>
      </c>
      <c r="AF237" s="166">
        <v>1</v>
      </c>
      <c r="AG237" s="166"/>
      <c r="AH237" s="166"/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167">
        <v>28</v>
      </c>
      <c r="B238" s="177" t="s">
        <v>305</v>
      </c>
      <c r="C238" s="200" t="s">
        <v>306</v>
      </c>
      <c r="D238" s="179" t="s">
        <v>125</v>
      </c>
      <c r="E238" s="184">
        <v>6.75</v>
      </c>
      <c r="F238" s="190">
        <v>29.41</v>
      </c>
      <c r="G238" s="190">
        <v>198.52</v>
      </c>
      <c r="H238" s="190">
        <v>0</v>
      </c>
      <c r="I238" s="190">
        <f>ROUND(E238*H238,2)</f>
        <v>0</v>
      </c>
      <c r="J238" s="190">
        <v>29.41</v>
      </c>
      <c r="K238" s="190">
        <f>ROUND(E238*J238,2)</f>
        <v>198.52</v>
      </c>
      <c r="L238" s="190">
        <v>21</v>
      </c>
      <c r="M238" s="190">
        <f>G238*(1+L238/100)</f>
        <v>240.20920000000001</v>
      </c>
      <c r="N238" s="190">
        <v>1.6000000000000001E-4</v>
      </c>
      <c r="O238" s="190">
        <f>ROUND(E238*N238,2)</f>
        <v>0</v>
      </c>
      <c r="P238" s="190">
        <v>0.04</v>
      </c>
      <c r="Q238" s="190">
        <f>ROUND(E238*P238,2)</f>
        <v>0.27</v>
      </c>
      <c r="R238" s="190"/>
      <c r="S238" s="190"/>
      <c r="T238" s="191">
        <v>0</v>
      </c>
      <c r="U238" s="190">
        <f>ROUND(E238*T238,2)</f>
        <v>0</v>
      </c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 t="s">
        <v>224</v>
      </c>
      <c r="AF238" s="166"/>
      <c r="AG238" s="166"/>
      <c r="AH238" s="166"/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outlineLevel="1" x14ac:dyDescent="0.2">
      <c r="A239" s="167"/>
      <c r="B239" s="177"/>
      <c r="C239" s="201" t="s">
        <v>146</v>
      </c>
      <c r="D239" s="180"/>
      <c r="E239" s="185">
        <v>6.75</v>
      </c>
      <c r="F239" s="190"/>
      <c r="G239" s="190"/>
      <c r="H239" s="190"/>
      <c r="I239" s="190"/>
      <c r="J239" s="190"/>
      <c r="K239" s="190"/>
      <c r="L239" s="190"/>
      <c r="M239" s="190"/>
      <c r="N239" s="190"/>
      <c r="O239" s="190"/>
      <c r="P239" s="190"/>
      <c r="Q239" s="190"/>
      <c r="R239" s="190"/>
      <c r="S239" s="190"/>
      <c r="T239" s="191"/>
      <c r="U239" s="190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 t="s">
        <v>128</v>
      </c>
      <c r="AF239" s="166">
        <v>0</v>
      </c>
      <c r="AG239" s="166"/>
      <c r="AH239" s="166"/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outlineLevel="1" x14ac:dyDescent="0.2">
      <c r="A240" s="167">
        <v>29</v>
      </c>
      <c r="B240" s="177" t="s">
        <v>307</v>
      </c>
      <c r="C240" s="200" t="s">
        <v>308</v>
      </c>
      <c r="D240" s="179" t="s">
        <v>156</v>
      </c>
      <c r="E240" s="184">
        <v>1.89002</v>
      </c>
      <c r="F240" s="190">
        <v>79.31</v>
      </c>
      <c r="G240" s="190">
        <v>149.9</v>
      </c>
      <c r="H240" s="190">
        <v>0</v>
      </c>
      <c r="I240" s="190">
        <f>ROUND(E240*H240,2)</f>
        <v>0</v>
      </c>
      <c r="J240" s="190">
        <v>79.31</v>
      </c>
      <c r="K240" s="190">
        <f>ROUND(E240*J240,2)</f>
        <v>149.9</v>
      </c>
      <c r="L240" s="190">
        <v>21</v>
      </c>
      <c r="M240" s="190">
        <f>G240*(1+L240/100)</f>
        <v>181.37899999999999</v>
      </c>
      <c r="N240" s="190">
        <v>3.1099999999999999E-3</v>
      </c>
      <c r="O240" s="190">
        <f>ROUND(E240*N240,2)</f>
        <v>0.01</v>
      </c>
      <c r="P240" s="190">
        <v>0</v>
      </c>
      <c r="Q240" s="190">
        <f>ROUND(E240*P240,2)</f>
        <v>0</v>
      </c>
      <c r="R240" s="190"/>
      <c r="S240" s="190"/>
      <c r="T240" s="191">
        <v>0</v>
      </c>
      <c r="U240" s="190">
        <f>ROUND(E240*T240,2)</f>
        <v>0</v>
      </c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 t="s">
        <v>224</v>
      </c>
      <c r="AF240" s="166"/>
      <c r="AG240" s="166"/>
      <c r="AH240" s="166"/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 x14ac:dyDescent="0.2">
      <c r="A241" s="167"/>
      <c r="B241" s="177"/>
      <c r="C241" s="201" t="s">
        <v>157</v>
      </c>
      <c r="D241" s="180"/>
      <c r="E241" s="185"/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90"/>
      <c r="R241" s="190"/>
      <c r="S241" s="190"/>
      <c r="T241" s="191"/>
      <c r="U241" s="190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 t="s">
        <v>128</v>
      </c>
      <c r="AF241" s="166">
        <v>0</v>
      </c>
      <c r="AG241" s="166"/>
      <c r="AH241" s="166"/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167"/>
      <c r="B242" s="177"/>
      <c r="C242" s="201" t="s">
        <v>190</v>
      </c>
      <c r="D242" s="180"/>
      <c r="E242" s="185"/>
      <c r="F242" s="190"/>
      <c r="G242" s="190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1"/>
      <c r="U242" s="190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 t="s">
        <v>128</v>
      </c>
      <c r="AF242" s="166">
        <v>0</v>
      </c>
      <c r="AG242" s="166"/>
      <c r="AH242" s="166"/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167"/>
      <c r="B243" s="177"/>
      <c r="C243" s="201" t="s">
        <v>283</v>
      </c>
      <c r="D243" s="180"/>
      <c r="E243" s="185"/>
      <c r="F243" s="190"/>
      <c r="G243" s="190"/>
      <c r="H243" s="190"/>
      <c r="I243" s="190"/>
      <c r="J243" s="190"/>
      <c r="K243" s="190"/>
      <c r="L243" s="190"/>
      <c r="M243" s="190"/>
      <c r="N243" s="190"/>
      <c r="O243" s="190"/>
      <c r="P243" s="190"/>
      <c r="Q243" s="190"/>
      <c r="R243" s="190"/>
      <c r="S243" s="190"/>
      <c r="T243" s="191"/>
      <c r="U243" s="190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 t="s">
        <v>128</v>
      </c>
      <c r="AF243" s="166">
        <v>0</v>
      </c>
      <c r="AG243" s="166"/>
      <c r="AH243" s="166"/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ht="22.5" outlineLevel="1" x14ac:dyDescent="0.2">
      <c r="A244" s="167"/>
      <c r="B244" s="177"/>
      <c r="C244" s="201" t="s">
        <v>309</v>
      </c>
      <c r="D244" s="180"/>
      <c r="E244" s="185">
        <v>0.28643999999999997</v>
      </c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1"/>
      <c r="U244" s="190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 t="s">
        <v>128</v>
      </c>
      <c r="AF244" s="166">
        <v>0</v>
      </c>
      <c r="AG244" s="166"/>
      <c r="AH244" s="166"/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outlineLevel="1" x14ac:dyDescent="0.2">
      <c r="A245" s="167"/>
      <c r="B245" s="177"/>
      <c r="C245" s="201" t="s">
        <v>285</v>
      </c>
      <c r="D245" s="180"/>
      <c r="E245" s="185"/>
      <c r="F245" s="190"/>
      <c r="G245" s="190"/>
      <c r="H245" s="190"/>
      <c r="I245" s="190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1"/>
      <c r="U245" s="190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 t="s">
        <v>128</v>
      </c>
      <c r="AF245" s="166">
        <v>0</v>
      </c>
      <c r="AG245" s="166"/>
      <c r="AH245" s="166"/>
      <c r="AI245" s="166"/>
      <c r="AJ245" s="166"/>
      <c r="AK245" s="166"/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</row>
    <row r="246" spans="1:60" outlineLevel="1" x14ac:dyDescent="0.2">
      <c r="A246" s="167"/>
      <c r="B246" s="177"/>
      <c r="C246" s="201" t="s">
        <v>310</v>
      </c>
      <c r="D246" s="180"/>
      <c r="E246" s="185">
        <v>0.44550000000000001</v>
      </c>
      <c r="F246" s="190"/>
      <c r="G246" s="190"/>
      <c r="H246" s="190"/>
      <c r="I246" s="190"/>
      <c r="J246" s="190"/>
      <c r="K246" s="190"/>
      <c r="L246" s="190"/>
      <c r="M246" s="190"/>
      <c r="N246" s="190"/>
      <c r="O246" s="190"/>
      <c r="P246" s="190"/>
      <c r="Q246" s="190"/>
      <c r="R246" s="190"/>
      <c r="S246" s="190"/>
      <c r="T246" s="191"/>
      <c r="U246" s="190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 t="s">
        <v>128</v>
      </c>
      <c r="AF246" s="166">
        <v>0</v>
      </c>
      <c r="AG246" s="166"/>
      <c r="AH246" s="166"/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167"/>
      <c r="B247" s="177"/>
      <c r="C247" s="203" t="s">
        <v>147</v>
      </c>
      <c r="D247" s="182"/>
      <c r="E247" s="187">
        <v>0.73194000000000004</v>
      </c>
      <c r="F247" s="190"/>
      <c r="G247" s="190"/>
      <c r="H247" s="190"/>
      <c r="I247" s="190"/>
      <c r="J247" s="190"/>
      <c r="K247" s="190"/>
      <c r="L247" s="190"/>
      <c r="M247" s="190"/>
      <c r="N247" s="190"/>
      <c r="O247" s="190"/>
      <c r="P247" s="190"/>
      <c r="Q247" s="190"/>
      <c r="R247" s="190"/>
      <c r="S247" s="190"/>
      <c r="T247" s="191"/>
      <c r="U247" s="190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 t="s">
        <v>128</v>
      </c>
      <c r="AF247" s="166">
        <v>1</v>
      </c>
      <c r="AG247" s="166"/>
      <c r="AH247" s="166"/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 x14ac:dyDescent="0.2">
      <c r="A248" s="167"/>
      <c r="B248" s="177"/>
      <c r="C248" s="201" t="s">
        <v>228</v>
      </c>
      <c r="D248" s="180"/>
      <c r="E248" s="185"/>
      <c r="F248" s="190"/>
      <c r="G248" s="190"/>
      <c r="H248" s="190"/>
      <c r="I248" s="190"/>
      <c r="J248" s="190"/>
      <c r="K248" s="190"/>
      <c r="L248" s="190"/>
      <c r="M248" s="190"/>
      <c r="N248" s="190"/>
      <c r="O248" s="190"/>
      <c r="P248" s="190"/>
      <c r="Q248" s="190"/>
      <c r="R248" s="190"/>
      <c r="S248" s="190"/>
      <c r="T248" s="191"/>
      <c r="U248" s="190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 t="s">
        <v>128</v>
      </c>
      <c r="AF248" s="166">
        <v>0</v>
      </c>
      <c r="AG248" s="166"/>
      <c r="AH248" s="166"/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167"/>
      <c r="B249" s="177"/>
      <c r="C249" s="201" t="s">
        <v>143</v>
      </c>
      <c r="D249" s="180"/>
      <c r="E249" s="185"/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  <c r="Q249" s="190"/>
      <c r="R249" s="190"/>
      <c r="S249" s="190"/>
      <c r="T249" s="191"/>
      <c r="U249" s="190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 t="s">
        <v>128</v>
      </c>
      <c r="AF249" s="166">
        <v>0</v>
      </c>
      <c r="AG249" s="166"/>
      <c r="AH249" s="166"/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outlineLevel="1" x14ac:dyDescent="0.2">
      <c r="A250" s="167"/>
      <c r="B250" s="177"/>
      <c r="C250" s="201" t="s">
        <v>290</v>
      </c>
      <c r="D250" s="180"/>
      <c r="E250" s="185"/>
      <c r="F250" s="190"/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91"/>
      <c r="U250" s="190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 t="s">
        <v>128</v>
      </c>
      <c r="AF250" s="166">
        <v>0</v>
      </c>
      <c r="AG250" s="166"/>
      <c r="AH250" s="166"/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 x14ac:dyDescent="0.2">
      <c r="A251" s="167"/>
      <c r="B251" s="177"/>
      <c r="C251" s="201" t="s">
        <v>193</v>
      </c>
      <c r="D251" s="180"/>
      <c r="E251" s="185"/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91"/>
      <c r="U251" s="190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 t="s">
        <v>128</v>
      </c>
      <c r="AF251" s="166">
        <v>0</v>
      </c>
      <c r="AG251" s="166"/>
      <c r="AH251" s="166"/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ht="22.5" outlineLevel="1" x14ac:dyDescent="0.2">
      <c r="A252" s="167"/>
      <c r="B252" s="177"/>
      <c r="C252" s="201" t="s">
        <v>311</v>
      </c>
      <c r="D252" s="180"/>
      <c r="E252" s="185">
        <v>5.9839999999999997E-2</v>
      </c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91"/>
      <c r="U252" s="190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 t="s">
        <v>128</v>
      </c>
      <c r="AF252" s="166">
        <v>0</v>
      </c>
      <c r="AG252" s="166"/>
      <c r="AH252" s="166"/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ht="22.5" outlineLevel="1" x14ac:dyDescent="0.2">
      <c r="A253" s="167"/>
      <c r="B253" s="177"/>
      <c r="C253" s="201" t="s">
        <v>312</v>
      </c>
      <c r="D253" s="180"/>
      <c r="E253" s="185">
        <v>5.9839999999999997E-2</v>
      </c>
      <c r="F253" s="190"/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91"/>
      <c r="U253" s="190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 t="s">
        <v>128</v>
      </c>
      <c r="AF253" s="166">
        <v>0</v>
      </c>
      <c r="AG253" s="166"/>
      <c r="AH253" s="166"/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outlineLevel="1" x14ac:dyDescent="0.2">
      <c r="A254" s="167"/>
      <c r="B254" s="177"/>
      <c r="C254" s="201" t="s">
        <v>313</v>
      </c>
      <c r="D254" s="180"/>
      <c r="E254" s="185">
        <v>0.41887999999999997</v>
      </c>
      <c r="F254" s="190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91"/>
      <c r="U254" s="190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 t="s">
        <v>128</v>
      </c>
      <c r="AF254" s="166">
        <v>0</v>
      </c>
      <c r="AG254" s="166"/>
      <c r="AH254" s="166"/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ht="22.5" outlineLevel="1" x14ac:dyDescent="0.2">
      <c r="A255" s="167"/>
      <c r="B255" s="177"/>
      <c r="C255" s="201" t="s">
        <v>314</v>
      </c>
      <c r="D255" s="180"/>
      <c r="E255" s="185">
        <v>0.46464</v>
      </c>
      <c r="F255" s="190"/>
      <c r="G255" s="190"/>
      <c r="H255" s="190"/>
      <c r="I255" s="190"/>
      <c r="J255" s="190"/>
      <c r="K255" s="190"/>
      <c r="L255" s="190"/>
      <c r="M255" s="190"/>
      <c r="N255" s="190"/>
      <c r="O255" s="190"/>
      <c r="P255" s="190"/>
      <c r="Q255" s="190"/>
      <c r="R255" s="190"/>
      <c r="S255" s="190"/>
      <c r="T255" s="191"/>
      <c r="U255" s="190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 t="s">
        <v>128</v>
      </c>
      <c r="AF255" s="166">
        <v>0</v>
      </c>
      <c r="AG255" s="166"/>
      <c r="AH255" s="166"/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167"/>
      <c r="B256" s="177"/>
      <c r="C256" s="203" t="s">
        <v>147</v>
      </c>
      <c r="D256" s="182"/>
      <c r="E256" s="187">
        <v>1.0032000000000001</v>
      </c>
      <c r="F256" s="190"/>
      <c r="G256" s="190"/>
      <c r="H256" s="190"/>
      <c r="I256" s="190"/>
      <c r="J256" s="190"/>
      <c r="K256" s="190"/>
      <c r="L256" s="190"/>
      <c r="M256" s="190"/>
      <c r="N256" s="190"/>
      <c r="O256" s="190"/>
      <c r="P256" s="190"/>
      <c r="Q256" s="190"/>
      <c r="R256" s="190"/>
      <c r="S256" s="190"/>
      <c r="T256" s="191"/>
      <c r="U256" s="190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 t="s">
        <v>128</v>
      </c>
      <c r="AF256" s="166">
        <v>1</v>
      </c>
      <c r="AG256" s="166"/>
      <c r="AH256" s="166"/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ht="22.5" outlineLevel="1" x14ac:dyDescent="0.2">
      <c r="A257" s="167"/>
      <c r="B257" s="177"/>
      <c r="C257" s="201" t="s">
        <v>315</v>
      </c>
      <c r="D257" s="180"/>
      <c r="E257" s="185">
        <v>0.15487999999999999</v>
      </c>
      <c r="F257" s="190"/>
      <c r="G257" s="190"/>
      <c r="H257" s="190"/>
      <c r="I257" s="190"/>
      <c r="J257" s="190"/>
      <c r="K257" s="190"/>
      <c r="L257" s="190"/>
      <c r="M257" s="190"/>
      <c r="N257" s="190"/>
      <c r="O257" s="190"/>
      <c r="P257" s="190"/>
      <c r="Q257" s="190"/>
      <c r="R257" s="190"/>
      <c r="S257" s="190"/>
      <c r="T257" s="191"/>
      <c r="U257" s="190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 t="s">
        <v>128</v>
      </c>
      <c r="AF257" s="166">
        <v>0</v>
      </c>
      <c r="AG257" s="166"/>
      <c r="AH257" s="166"/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outlineLevel="1" x14ac:dyDescent="0.2">
      <c r="A258" s="167"/>
      <c r="B258" s="177"/>
      <c r="C258" s="203" t="s">
        <v>147</v>
      </c>
      <c r="D258" s="182"/>
      <c r="E258" s="187">
        <v>0.15487999999999999</v>
      </c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1"/>
      <c r="U258" s="190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 t="s">
        <v>128</v>
      </c>
      <c r="AF258" s="166">
        <v>1</v>
      </c>
      <c r="AG258" s="166"/>
      <c r="AH258" s="166"/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 x14ac:dyDescent="0.2">
      <c r="A259" s="167">
        <v>30</v>
      </c>
      <c r="B259" s="177" t="s">
        <v>316</v>
      </c>
      <c r="C259" s="200" t="s">
        <v>317</v>
      </c>
      <c r="D259" s="179" t="s">
        <v>156</v>
      </c>
      <c r="E259" s="184">
        <v>2.5211299999999999</v>
      </c>
      <c r="F259" s="190">
        <v>731</v>
      </c>
      <c r="G259" s="190">
        <v>1842.95</v>
      </c>
      <c r="H259" s="190">
        <v>0</v>
      </c>
      <c r="I259" s="190">
        <f>ROUND(E259*H259,2)</f>
        <v>0</v>
      </c>
      <c r="J259" s="190">
        <v>731</v>
      </c>
      <c r="K259" s="190">
        <f>ROUND(E259*J259,2)</f>
        <v>1842.95</v>
      </c>
      <c r="L259" s="190">
        <v>21</v>
      </c>
      <c r="M259" s="190">
        <f>G259*(1+L259/100)</f>
        <v>2229.9695000000002</v>
      </c>
      <c r="N259" s="190">
        <v>1.6500000000000001E-2</v>
      </c>
      <c r="O259" s="190">
        <f>ROUND(E259*N259,2)</f>
        <v>0.04</v>
      </c>
      <c r="P259" s="190">
        <v>0</v>
      </c>
      <c r="Q259" s="190">
        <f>ROUND(E259*P259,2)</f>
        <v>0</v>
      </c>
      <c r="R259" s="190"/>
      <c r="S259" s="190"/>
      <c r="T259" s="191">
        <v>0</v>
      </c>
      <c r="U259" s="190">
        <f>ROUND(E259*T259,2)</f>
        <v>0</v>
      </c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 t="s">
        <v>224</v>
      </c>
      <c r="AF259" s="166"/>
      <c r="AG259" s="166"/>
      <c r="AH259" s="166"/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167"/>
      <c r="B260" s="177"/>
      <c r="C260" s="201" t="s">
        <v>228</v>
      </c>
      <c r="D260" s="180"/>
      <c r="E260" s="185"/>
      <c r="F260" s="190"/>
      <c r="G260" s="190"/>
      <c r="H260" s="190"/>
      <c r="I260" s="190"/>
      <c r="J260" s="190"/>
      <c r="K260" s="190"/>
      <c r="L260" s="190"/>
      <c r="M260" s="190"/>
      <c r="N260" s="190"/>
      <c r="O260" s="190"/>
      <c r="P260" s="190"/>
      <c r="Q260" s="190"/>
      <c r="R260" s="190"/>
      <c r="S260" s="190"/>
      <c r="T260" s="191"/>
      <c r="U260" s="190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 t="s">
        <v>128</v>
      </c>
      <c r="AF260" s="166">
        <v>0</v>
      </c>
      <c r="AG260" s="166"/>
      <c r="AH260" s="166"/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ht="22.5" outlineLevel="1" x14ac:dyDescent="0.2">
      <c r="A261" s="167"/>
      <c r="B261" s="177"/>
      <c r="C261" s="201" t="s">
        <v>259</v>
      </c>
      <c r="D261" s="180"/>
      <c r="E261" s="185"/>
      <c r="F261" s="190"/>
      <c r="G261" s="190"/>
      <c r="H261" s="190"/>
      <c r="I261" s="190"/>
      <c r="J261" s="190"/>
      <c r="K261" s="190"/>
      <c r="L261" s="190"/>
      <c r="M261" s="190"/>
      <c r="N261" s="190"/>
      <c r="O261" s="190"/>
      <c r="P261" s="190"/>
      <c r="Q261" s="190"/>
      <c r="R261" s="190"/>
      <c r="S261" s="190"/>
      <c r="T261" s="191"/>
      <c r="U261" s="190"/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 t="s">
        <v>128</v>
      </c>
      <c r="AF261" s="166">
        <v>0</v>
      </c>
      <c r="AG261" s="166"/>
      <c r="AH261" s="166"/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ht="22.5" outlineLevel="1" x14ac:dyDescent="0.2">
      <c r="A262" s="167"/>
      <c r="B262" s="177"/>
      <c r="C262" s="201" t="s">
        <v>235</v>
      </c>
      <c r="D262" s="180"/>
      <c r="E262" s="185"/>
      <c r="F262" s="190"/>
      <c r="G262" s="190"/>
      <c r="H262" s="190"/>
      <c r="I262" s="190"/>
      <c r="J262" s="190"/>
      <c r="K262" s="190"/>
      <c r="L262" s="190"/>
      <c r="M262" s="190"/>
      <c r="N262" s="190"/>
      <c r="O262" s="190"/>
      <c r="P262" s="190"/>
      <c r="Q262" s="190"/>
      <c r="R262" s="190"/>
      <c r="S262" s="190"/>
      <c r="T262" s="191"/>
      <c r="U262" s="190"/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 t="s">
        <v>128</v>
      </c>
      <c r="AF262" s="166">
        <v>0</v>
      </c>
      <c r="AG262" s="166"/>
      <c r="AH262" s="166"/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7"/>
      <c r="C263" s="201" t="s">
        <v>193</v>
      </c>
      <c r="D263" s="180"/>
      <c r="E263" s="185"/>
      <c r="F263" s="190"/>
      <c r="G263" s="190"/>
      <c r="H263" s="190"/>
      <c r="I263" s="190"/>
      <c r="J263" s="190"/>
      <c r="K263" s="190"/>
      <c r="L263" s="190"/>
      <c r="M263" s="190"/>
      <c r="N263" s="190"/>
      <c r="O263" s="190"/>
      <c r="P263" s="190"/>
      <c r="Q263" s="190"/>
      <c r="R263" s="190"/>
      <c r="S263" s="190"/>
      <c r="T263" s="191"/>
      <c r="U263" s="190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 t="s">
        <v>128</v>
      </c>
      <c r="AF263" s="166">
        <v>0</v>
      </c>
      <c r="AG263" s="166"/>
      <c r="AH263" s="166"/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7"/>
      <c r="C264" s="201" t="s">
        <v>249</v>
      </c>
      <c r="D264" s="180"/>
      <c r="E264" s="185"/>
      <c r="F264" s="190"/>
      <c r="G264" s="190"/>
      <c r="H264" s="190"/>
      <c r="I264" s="190"/>
      <c r="J264" s="190"/>
      <c r="K264" s="190"/>
      <c r="L264" s="190"/>
      <c r="M264" s="190"/>
      <c r="N264" s="190"/>
      <c r="O264" s="190"/>
      <c r="P264" s="190"/>
      <c r="Q264" s="190"/>
      <c r="R264" s="190"/>
      <c r="S264" s="190"/>
      <c r="T264" s="191"/>
      <c r="U264" s="190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 t="s">
        <v>128</v>
      </c>
      <c r="AF264" s="166">
        <v>0</v>
      </c>
      <c r="AG264" s="166"/>
      <c r="AH264" s="166"/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outlineLevel="1" x14ac:dyDescent="0.2">
      <c r="A265" s="167"/>
      <c r="B265" s="177"/>
      <c r="C265" s="201" t="s">
        <v>262</v>
      </c>
      <c r="D265" s="180"/>
      <c r="E265" s="185">
        <v>6.7760000000000001E-2</v>
      </c>
      <c r="F265" s="190"/>
      <c r="G265" s="190"/>
      <c r="H265" s="190"/>
      <c r="I265" s="190"/>
      <c r="J265" s="190"/>
      <c r="K265" s="190"/>
      <c r="L265" s="190"/>
      <c r="M265" s="190"/>
      <c r="N265" s="190"/>
      <c r="O265" s="190"/>
      <c r="P265" s="190"/>
      <c r="Q265" s="190"/>
      <c r="R265" s="190"/>
      <c r="S265" s="190"/>
      <c r="T265" s="191"/>
      <c r="U265" s="190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 t="s">
        <v>128</v>
      </c>
      <c r="AF265" s="166">
        <v>0</v>
      </c>
      <c r="AG265" s="166"/>
      <c r="AH265" s="166"/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/>
      <c r="B266" s="177"/>
      <c r="C266" s="201" t="s">
        <v>263</v>
      </c>
      <c r="D266" s="180"/>
      <c r="E266" s="185">
        <v>7.1150000000000005E-2</v>
      </c>
      <c r="F266" s="190"/>
      <c r="G266" s="190"/>
      <c r="H266" s="190"/>
      <c r="I266" s="190"/>
      <c r="J266" s="190"/>
      <c r="K266" s="190"/>
      <c r="L266" s="190"/>
      <c r="M266" s="190"/>
      <c r="N266" s="190"/>
      <c r="O266" s="190"/>
      <c r="P266" s="190"/>
      <c r="Q266" s="190"/>
      <c r="R266" s="190"/>
      <c r="S266" s="190"/>
      <c r="T266" s="191"/>
      <c r="U266" s="190"/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 t="s">
        <v>128</v>
      </c>
      <c r="AF266" s="166">
        <v>0</v>
      </c>
      <c r="AG266" s="166"/>
      <c r="AH266" s="166"/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7"/>
      <c r="C267" s="201" t="s">
        <v>264</v>
      </c>
      <c r="D267" s="180"/>
      <c r="E267" s="185">
        <v>0.121</v>
      </c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1"/>
      <c r="U267" s="190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 t="s">
        <v>128</v>
      </c>
      <c r="AF267" s="166">
        <v>0</v>
      </c>
      <c r="AG267" s="166"/>
      <c r="AH267" s="166"/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outlineLevel="1" x14ac:dyDescent="0.2">
      <c r="A268" s="167"/>
      <c r="B268" s="177"/>
      <c r="C268" s="201" t="s">
        <v>265</v>
      </c>
      <c r="D268" s="180"/>
      <c r="E268" s="185">
        <v>4.582E-2</v>
      </c>
      <c r="F268" s="190"/>
      <c r="G268" s="190"/>
      <c r="H268" s="190"/>
      <c r="I268" s="190"/>
      <c r="J268" s="190"/>
      <c r="K268" s="190"/>
      <c r="L268" s="190"/>
      <c r="M268" s="190"/>
      <c r="N268" s="190"/>
      <c r="O268" s="190"/>
      <c r="P268" s="190"/>
      <c r="Q268" s="190"/>
      <c r="R268" s="190"/>
      <c r="S268" s="190"/>
      <c r="T268" s="191"/>
      <c r="U268" s="190"/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 t="s">
        <v>128</v>
      </c>
      <c r="AF268" s="166">
        <v>0</v>
      </c>
      <c r="AG268" s="166"/>
      <c r="AH268" s="166"/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</row>
    <row r="269" spans="1:60" outlineLevel="1" x14ac:dyDescent="0.2">
      <c r="A269" s="167"/>
      <c r="B269" s="177"/>
      <c r="C269" s="201" t="s">
        <v>266</v>
      </c>
      <c r="D269" s="180"/>
      <c r="E269" s="185">
        <v>7.7439999999999995E-2</v>
      </c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90"/>
      <c r="R269" s="190"/>
      <c r="S269" s="190"/>
      <c r="T269" s="191"/>
      <c r="U269" s="190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 t="s">
        <v>128</v>
      </c>
      <c r="AF269" s="166">
        <v>0</v>
      </c>
      <c r="AG269" s="166"/>
      <c r="AH269" s="166"/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outlineLevel="1" x14ac:dyDescent="0.2">
      <c r="A270" s="167"/>
      <c r="B270" s="177"/>
      <c r="C270" s="201" t="s">
        <v>267</v>
      </c>
      <c r="D270" s="180"/>
      <c r="E270" s="185">
        <v>0.16875000000000001</v>
      </c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90"/>
      <c r="R270" s="190"/>
      <c r="S270" s="190"/>
      <c r="T270" s="191"/>
      <c r="U270" s="190"/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 t="s">
        <v>128</v>
      </c>
      <c r="AF270" s="166">
        <v>0</v>
      </c>
      <c r="AG270" s="166"/>
      <c r="AH270" s="166"/>
      <c r="AI270" s="166"/>
      <c r="AJ270" s="166"/>
      <c r="AK270" s="166"/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</row>
    <row r="271" spans="1:60" outlineLevel="1" x14ac:dyDescent="0.2">
      <c r="A271" s="167"/>
      <c r="B271" s="177"/>
      <c r="C271" s="201" t="s">
        <v>268</v>
      </c>
      <c r="D271" s="180"/>
      <c r="E271" s="185">
        <v>7.9200000000000007E-2</v>
      </c>
      <c r="F271" s="190"/>
      <c r="G271" s="190"/>
      <c r="H271" s="190"/>
      <c r="I271" s="190"/>
      <c r="J271" s="190"/>
      <c r="K271" s="190"/>
      <c r="L271" s="190"/>
      <c r="M271" s="190"/>
      <c r="N271" s="190"/>
      <c r="O271" s="190"/>
      <c r="P271" s="190"/>
      <c r="Q271" s="190"/>
      <c r="R271" s="190"/>
      <c r="S271" s="190"/>
      <c r="T271" s="191"/>
      <c r="U271" s="190"/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 t="s">
        <v>128</v>
      </c>
      <c r="AF271" s="166">
        <v>0</v>
      </c>
      <c r="AG271" s="166"/>
      <c r="AH271" s="166"/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167"/>
      <c r="B272" s="177"/>
      <c r="C272" s="203" t="s">
        <v>147</v>
      </c>
      <c r="D272" s="182"/>
      <c r="E272" s="187">
        <v>0.63110999999999995</v>
      </c>
      <c r="F272" s="190"/>
      <c r="G272" s="190"/>
      <c r="H272" s="190"/>
      <c r="I272" s="190"/>
      <c r="J272" s="190"/>
      <c r="K272" s="190"/>
      <c r="L272" s="190"/>
      <c r="M272" s="190"/>
      <c r="N272" s="190"/>
      <c r="O272" s="190"/>
      <c r="P272" s="190"/>
      <c r="Q272" s="190"/>
      <c r="R272" s="190"/>
      <c r="S272" s="190"/>
      <c r="T272" s="191"/>
      <c r="U272" s="190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 t="s">
        <v>128</v>
      </c>
      <c r="AF272" s="166">
        <v>1</v>
      </c>
      <c r="AG272" s="166"/>
      <c r="AH272" s="166"/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167"/>
      <c r="B273" s="177"/>
      <c r="C273" s="201" t="s">
        <v>157</v>
      </c>
      <c r="D273" s="180"/>
      <c r="E273" s="185"/>
      <c r="F273" s="190"/>
      <c r="G273" s="190"/>
      <c r="H273" s="190"/>
      <c r="I273" s="190"/>
      <c r="J273" s="190"/>
      <c r="K273" s="190"/>
      <c r="L273" s="190"/>
      <c r="M273" s="190"/>
      <c r="N273" s="190"/>
      <c r="O273" s="190"/>
      <c r="P273" s="190"/>
      <c r="Q273" s="190"/>
      <c r="R273" s="190"/>
      <c r="S273" s="190"/>
      <c r="T273" s="191"/>
      <c r="U273" s="190"/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 t="s">
        <v>128</v>
      </c>
      <c r="AF273" s="166">
        <v>0</v>
      </c>
      <c r="AG273" s="166"/>
      <c r="AH273" s="166"/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167"/>
      <c r="B274" s="177"/>
      <c r="C274" s="201" t="s">
        <v>190</v>
      </c>
      <c r="D274" s="180"/>
      <c r="E274" s="185"/>
      <c r="F274" s="190"/>
      <c r="G274" s="190"/>
      <c r="H274" s="190"/>
      <c r="I274" s="190"/>
      <c r="J274" s="190"/>
      <c r="K274" s="190"/>
      <c r="L274" s="190"/>
      <c r="M274" s="190"/>
      <c r="N274" s="190"/>
      <c r="O274" s="190"/>
      <c r="P274" s="190"/>
      <c r="Q274" s="190"/>
      <c r="R274" s="190"/>
      <c r="S274" s="190"/>
      <c r="T274" s="191"/>
      <c r="U274" s="190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 t="s">
        <v>128</v>
      </c>
      <c r="AF274" s="166">
        <v>0</v>
      </c>
      <c r="AG274" s="166"/>
      <c r="AH274" s="166"/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outlineLevel="1" x14ac:dyDescent="0.2">
      <c r="A275" s="167"/>
      <c r="B275" s="177"/>
      <c r="C275" s="201" t="s">
        <v>283</v>
      </c>
      <c r="D275" s="180"/>
      <c r="E275" s="185"/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  <c r="Q275" s="190"/>
      <c r="R275" s="190"/>
      <c r="S275" s="190"/>
      <c r="T275" s="191"/>
      <c r="U275" s="190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 t="s">
        <v>128</v>
      </c>
      <c r="AF275" s="166">
        <v>0</v>
      </c>
      <c r="AG275" s="166"/>
      <c r="AH275" s="166"/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ht="22.5" outlineLevel="1" x14ac:dyDescent="0.2">
      <c r="A276" s="167"/>
      <c r="B276" s="177"/>
      <c r="C276" s="201" t="s">
        <v>309</v>
      </c>
      <c r="D276" s="180"/>
      <c r="E276" s="185">
        <v>0.28643999999999997</v>
      </c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1"/>
      <c r="U276" s="190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 t="s">
        <v>128</v>
      </c>
      <c r="AF276" s="166">
        <v>0</v>
      </c>
      <c r="AG276" s="166"/>
      <c r="AH276" s="166"/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outlineLevel="1" x14ac:dyDescent="0.2">
      <c r="A277" s="167"/>
      <c r="B277" s="177"/>
      <c r="C277" s="201" t="s">
        <v>285</v>
      </c>
      <c r="D277" s="180"/>
      <c r="E277" s="185"/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1"/>
      <c r="U277" s="190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 t="s">
        <v>128</v>
      </c>
      <c r="AF277" s="166">
        <v>0</v>
      </c>
      <c r="AG277" s="166"/>
      <c r="AH277" s="166"/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167"/>
      <c r="B278" s="177"/>
      <c r="C278" s="201" t="s">
        <v>310</v>
      </c>
      <c r="D278" s="180"/>
      <c r="E278" s="185">
        <v>0.44550000000000001</v>
      </c>
      <c r="F278" s="190"/>
      <c r="G278" s="190"/>
      <c r="H278" s="190"/>
      <c r="I278" s="190"/>
      <c r="J278" s="190"/>
      <c r="K278" s="190"/>
      <c r="L278" s="190"/>
      <c r="M278" s="190"/>
      <c r="N278" s="190"/>
      <c r="O278" s="190"/>
      <c r="P278" s="190"/>
      <c r="Q278" s="190"/>
      <c r="R278" s="190"/>
      <c r="S278" s="190"/>
      <c r="T278" s="191"/>
      <c r="U278" s="190"/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 t="s">
        <v>128</v>
      </c>
      <c r="AF278" s="166">
        <v>0</v>
      </c>
      <c r="AG278" s="166"/>
      <c r="AH278" s="166"/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167"/>
      <c r="B279" s="177"/>
      <c r="C279" s="203" t="s">
        <v>147</v>
      </c>
      <c r="D279" s="182"/>
      <c r="E279" s="187">
        <v>0.73194000000000004</v>
      </c>
      <c r="F279" s="190"/>
      <c r="G279" s="190"/>
      <c r="H279" s="190"/>
      <c r="I279" s="190"/>
      <c r="J279" s="190"/>
      <c r="K279" s="190"/>
      <c r="L279" s="190"/>
      <c r="M279" s="190"/>
      <c r="N279" s="190"/>
      <c r="O279" s="190"/>
      <c r="P279" s="190"/>
      <c r="Q279" s="190"/>
      <c r="R279" s="190"/>
      <c r="S279" s="190"/>
      <c r="T279" s="191"/>
      <c r="U279" s="190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 t="s">
        <v>128</v>
      </c>
      <c r="AF279" s="166">
        <v>1</v>
      </c>
      <c r="AG279" s="166"/>
      <c r="AH279" s="166"/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outlineLevel="1" x14ac:dyDescent="0.2">
      <c r="A280" s="167"/>
      <c r="B280" s="177"/>
      <c r="C280" s="201" t="s">
        <v>228</v>
      </c>
      <c r="D280" s="180"/>
      <c r="E280" s="185"/>
      <c r="F280" s="190"/>
      <c r="G280" s="190"/>
      <c r="H280" s="190"/>
      <c r="I280" s="190"/>
      <c r="J280" s="190"/>
      <c r="K280" s="190"/>
      <c r="L280" s="190"/>
      <c r="M280" s="190"/>
      <c r="N280" s="190"/>
      <c r="O280" s="190"/>
      <c r="P280" s="190"/>
      <c r="Q280" s="190"/>
      <c r="R280" s="190"/>
      <c r="S280" s="190"/>
      <c r="T280" s="191"/>
      <c r="U280" s="190"/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 t="s">
        <v>128</v>
      </c>
      <c r="AF280" s="166">
        <v>0</v>
      </c>
      <c r="AG280" s="166"/>
      <c r="AH280" s="166"/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167"/>
      <c r="B281" s="177"/>
      <c r="C281" s="201" t="s">
        <v>143</v>
      </c>
      <c r="D281" s="180"/>
      <c r="E281" s="185"/>
      <c r="F281" s="190"/>
      <c r="G281" s="190"/>
      <c r="H281" s="190"/>
      <c r="I281" s="190"/>
      <c r="J281" s="190"/>
      <c r="K281" s="190"/>
      <c r="L281" s="190"/>
      <c r="M281" s="190"/>
      <c r="N281" s="190"/>
      <c r="O281" s="190"/>
      <c r="P281" s="190"/>
      <c r="Q281" s="190"/>
      <c r="R281" s="190"/>
      <c r="S281" s="190"/>
      <c r="T281" s="191"/>
      <c r="U281" s="190"/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 t="s">
        <v>128</v>
      </c>
      <c r="AF281" s="166">
        <v>0</v>
      </c>
      <c r="AG281" s="166"/>
      <c r="AH281" s="166"/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7"/>
      <c r="C282" s="201" t="s">
        <v>290</v>
      </c>
      <c r="D282" s="180"/>
      <c r="E282" s="185"/>
      <c r="F282" s="190"/>
      <c r="G282" s="190"/>
      <c r="H282" s="190"/>
      <c r="I282" s="190"/>
      <c r="J282" s="190"/>
      <c r="K282" s="190"/>
      <c r="L282" s="190"/>
      <c r="M282" s="190"/>
      <c r="N282" s="190"/>
      <c r="O282" s="190"/>
      <c r="P282" s="190"/>
      <c r="Q282" s="190"/>
      <c r="R282" s="190"/>
      <c r="S282" s="190"/>
      <c r="T282" s="191"/>
      <c r="U282" s="190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 t="s">
        <v>128</v>
      </c>
      <c r="AF282" s="166">
        <v>0</v>
      </c>
      <c r="AG282" s="166"/>
      <c r="AH282" s="166"/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66"/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7"/>
      <c r="C283" s="201" t="s">
        <v>193</v>
      </c>
      <c r="D283" s="180"/>
      <c r="E283" s="185"/>
      <c r="F283" s="190"/>
      <c r="G283" s="190"/>
      <c r="H283" s="190"/>
      <c r="I283" s="190"/>
      <c r="J283" s="190"/>
      <c r="K283" s="190"/>
      <c r="L283" s="190"/>
      <c r="M283" s="190"/>
      <c r="N283" s="190"/>
      <c r="O283" s="190"/>
      <c r="P283" s="190"/>
      <c r="Q283" s="190"/>
      <c r="R283" s="190"/>
      <c r="S283" s="190"/>
      <c r="T283" s="191"/>
      <c r="U283" s="190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 t="s">
        <v>128</v>
      </c>
      <c r="AF283" s="166">
        <v>0</v>
      </c>
      <c r="AG283" s="166"/>
      <c r="AH283" s="166"/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ht="22.5" outlineLevel="1" x14ac:dyDescent="0.2">
      <c r="A284" s="167"/>
      <c r="B284" s="177"/>
      <c r="C284" s="201" t="s">
        <v>311</v>
      </c>
      <c r="D284" s="180"/>
      <c r="E284" s="185">
        <v>5.9839999999999997E-2</v>
      </c>
      <c r="F284" s="190"/>
      <c r="G284" s="190"/>
      <c r="H284" s="190"/>
      <c r="I284" s="190"/>
      <c r="J284" s="190"/>
      <c r="K284" s="190"/>
      <c r="L284" s="190"/>
      <c r="M284" s="190"/>
      <c r="N284" s="190"/>
      <c r="O284" s="190"/>
      <c r="P284" s="190"/>
      <c r="Q284" s="190"/>
      <c r="R284" s="190"/>
      <c r="S284" s="190"/>
      <c r="T284" s="191"/>
      <c r="U284" s="190"/>
      <c r="V284" s="166"/>
      <c r="W284" s="166"/>
      <c r="X284" s="166"/>
      <c r="Y284" s="166"/>
      <c r="Z284" s="166"/>
      <c r="AA284" s="166"/>
      <c r="AB284" s="166"/>
      <c r="AC284" s="166"/>
      <c r="AD284" s="166"/>
      <c r="AE284" s="166" t="s">
        <v>128</v>
      </c>
      <c r="AF284" s="166">
        <v>0</v>
      </c>
      <c r="AG284" s="166"/>
      <c r="AH284" s="166"/>
      <c r="AI284" s="166"/>
      <c r="AJ284" s="166"/>
      <c r="AK284" s="166"/>
      <c r="AL284" s="166"/>
      <c r="AM284" s="166"/>
      <c r="AN284" s="166"/>
      <c r="AO284" s="166"/>
      <c r="AP284" s="166"/>
      <c r="AQ284" s="166"/>
      <c r="AR284" s="166"/>
      <c r="AS284" s="166"/>
      <c r="AT284" s="166"/>
      <c r="AU284" s="166"/>
      <c r="AV284" s="166"/>
      <c r="AW284" s="166"/>
      <c r="AX284" s="166"/>
      <c r="AY284" s="166"/>
      <c r="AZ284" s="166"/>
      <c r="BA284" s="166"/>
      <c r="BB284" s="166"/>
      <c r="BC284" s="166"/>
      <c r="BD284" s="166"/>
      <c r="BE284" s="166"/>
      <c r="BF284" s="166"/>
      <c r="BG284" s="166"/>
      <c r="BH284" s="166"/>
    </row>
    <row r="285" spans="1:60" ht="22.5" outlineLevel="1" x14ac:dyDescent="0.2">
      <c r="A285" s="167"/>
      <c r="B285" s="177"/>
      <c r="C285" s="201" t="s">
        <v>312</v>
      </c>
      <c r="D285" s="180"/>
      <c r="E285" s="185">
        <v>5.9839999999999997E-2</v>
      </c>
      <c r="F285" s="190"/>
      <c r="G285" s="190"/>
      <c r="H285" s="190"/>
      <c r="I285" s="190"/>
      <c r="J285" s="190"/>
      <c r="K285" s="190"/>
      <c r="L285" s="190"/>
      <c r="M285" s="190"/>
      <c r="N285" s="190"/>
      <c r="O285" s="190"/>
      <c r="P285" s="190"/>
      <c r="Q285" s="190"/>
      <c r="R285" s="190"/>
      <c r="S285" s="190"/>
      <c r="T285" s="191"/>
      <c r="U285" s="190"/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 t="s">
        <v>128</v>
      </c>
      <c r="AF285" s="166">
        <v>0</v>
      </c>
      <c r="AG285" s="166"/>
      <c r="AH285" s="166"/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167"/>
      <c r="B286" s="177"/>
      <c r="C286" s="201" t="s">
        <v>313</v>
      </c>
      <c r="D286" s="180"/>
      <c r="E286" s="185">
        <v>0.41887999999999997</v>
      </c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1"/>
      <c r="U286" s="190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 t="s">
        <v>128</v>
      </c>
      <c r="AF286" s="166">
        <v>0</v>
      </c>
      <c r="AG286" s="166"/>
      <c r="AH286" s="166"/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ht="22.5" outlineLevel="1" x14ac:dyDescent="0.2">
      <c r="A287" s="167"/>
      <c r="B287" s="177"/>
      <c r="C287" s="201" t="s">
        <v>314</v>
      </c>
      <c r="D287" s="180"/>
      <c r="E287" s="185">
        <v>0.46464</v>
      </c>
      <c r="F287" s="190"/>
      <c r="G287" s="190"/>
      <c r="H287" s="190"/>
      <c r="I287" s="190"/>
      <c r="J287" s="190"/>
      <c r="K287" s="190"/>
      <c r="L287" s="190"/>
      <c r="M287" s="190"/>
      <c r="N287" s="190"/>
      <c r="O287" s="190"/>
      <c r="P287" s="190"/>
      <c r="Q287" s="190"/>
      <c r="R287" s="190"/>
      <c r="S287" s="190"/>
      <c r="T287" s="191"/>
      <c r="U287" s="190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 t="s">
        <v>128</v>
      </c>
      <c r="AF287" s="166">
        <v>0</v>
      </c>
      <c r="AG287" s="166"/>
      <c r="AH287" s="166"/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outlineLevel="1" x14ac:dyDescent="0.2">
      <c r="A288" s="167"/>
      <c r="B288" s="177"/>
      <c r="C288" s="203" t="s">
        <v>147</v>
      </c>
      <c r="D288" s="182"/>
      <c r="E288" s="187">
        <v>1.0032000000000001</v>
      </c>
      <c r="F288" s="190"/>
      <c r="G288" s="190"/>
      <c r="H288" s="190"/>
      <c r="I288" s="190"/>
      <c r="J288" s="190"/>
      <c r="K288" s="190"/>
      <c r="L288" s="190"/>
      <c r="M288" s="190"/>
      <c r="N288" s="190"/>
      <c r="O288" s="190"/>
      <c r="P288" s="190"/>
      <c r="Q288" s="190"/>
      <c r="R288" s="190"/>
      <c r="S288" s="190"/>
      <c r="T288" s="191"/>
      <c r="U288" s="190"/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 t="s">
        <v>128</v>
      </c>
      <c r="AF288" s="166">
        <v>1</v>
      </c>
      <c r="AG288" s="166"/>
      <c r="AH288" s="166"/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ht="22.5" outlineLevel="1" x14ac:dyDescent="0.2">
      <c r="A289" s="167"/>
      <c r="B289" s="177"/>
      <c r="C289" s="201" t="s">
        <v>315</v>
      </c>
      <c r="D289" s="180"/>
      <c r="E289" s="185">
        <v>0.15487999999999999</v>
      </c>
      <c r="F289" s="190"/>
      <c r="G289" s="190"/>
      <c r="H289" s="190"/>
      <c r="I289" s="190"/>
      <c r="J289" s="190"/>
      <c r="K289" s="190"/>
      <c r="L289" s="190"/>
      <c r="M289" s="190"/>
      <c r="N289" s="190"/>
      <c r="O289" s="190"/>
      <c r="P289" s="190"/>
      <c r="Q289" s="190"/>
      <c r="R289" s="190"/>
      <c r="S289" s="190"/>
      <c r="T289" s="191"/>
      <c r="U289" s="190"/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 t="s">
        <v>128</v>
      </c>
      <c r="AF289" s="166">
        <v>0</v>
      </c>
      <c r="AG289" s="166"/>
      <c r="AH289" s="166"/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outlineLevel="1" x14ac:dyDescent="0.2">
      <c r="A290" s="167"/>
      <c r="B290" s="177"/>
      <c r="C290" s="203" t="s">
        <v>147</v>
      </c>
      <c r="D290" s="182"/>
      <c r="E290" s="187">
        <v>0.15487999999999999</v>
      </c>
      <c r="F290" s="190"/>
      <c r="G290" s="190"/>
      <c r="H290" s="190"/>
      <c r="I290" s="190"/>
      <c r="J290" s="190"/>
      <c r="K290" s="190"/>
      <c r="L290" s="190"/>
      <c r="M290" s="190"/>
      <c r="N290" s="190"/>
      <c r="O290" s="190"/>
      <c r="P290" s="190"/>
      <c r="Q290" s="190"/>
      <c r="R290" s="190"/>
      <c r="S290" s="190"/>
      <c r="T290" s="191"/>
      <c r="U290" s="190"/>
      <c r="V290" s="166"/>
      <c r="W290" s="166"/>
      <c r="X290" s="166"/>
      <c r="Y290" s="166"/>
      <c r="Z290" s="166"/>
      <c r="AA290" s="166"/>
      <c r="AB290" s="166"/>
      <c r="AC290" s="166"/>
      <c r="AD290" s="166"/>
      <c r="AE290" s="166" t="s">
        <v>128</v>
      </c>
      <c r="AF290" s="166">
        <v>1</v>
      </c>
      <c r="AG290" s="166"/>
      <c r="AH290" s="166"/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outlineLevel="1" x14ac:dyDescent="0.2">
      <c r="A291" s="167">
        <v>31</v>
      </c>
      <c r="B291" s="177" t="s">
        <v>318</v>
      </c>
      <c r="C291" s="200" t="s">
        <v>319</v>
      </c>
      <c r="D291" s="179" t="s">
        <v>137</v>
      </c>
      <c r="E291" s="184">
        <v>56</v>
      </c>
      <c r="F291" s="190">
        <v>10</v>
      </c>
      <c r="G291" s="190">
        <v>560</v>
      </c>
      <c r="H291" s="190">
        <v>0</v>
      </c>
      <c r="I291" s="190">
        <f>ROUND(E291*H291,2)</f>
        <v>0</v>
      </c>
      <c r="J291" s="190">
        <v>10</v>
      </c>
      <c r="K291" s="190">
        <f>ROUND(E291*J291,2)</f>
        <v>560</v>
      </c>
      <c r="L291" s="190">
        <v>21</v>
      </c>
      <c r="M291" s="190">
        <f>G291*(1+L291/100)</f>
        <v>677.6</v>
      </c>
      <c r="N291" s="190">
        <v>0</v>
      </c>
      <c r="O291" s="190">
        <f>ROUND(E291*N291,2)</f>
        <v>0</v>
      </c>
      <c r="P291" s="190">
        <v>0</v>
      </c>
      <c r="Q291" s="190">
        <f>ROUND(E291*P291,2)</f>
        <v>0</v>
      </c>
      <c r="R291" s="190"/>
      <c r="S291" s="190"/>
      <c r="T291" s="191">
        <v>0</v>
      </c>
      <c r="U291" s="190">
        <f>ROUND(E291*T291,2)</f>
        <v>0</v>
      </c>
      <c r="V291" s="166"/>
      <c r="W291" s="166"/>
      <c r="X291" s="166"/>
      <c r="Y291" s="166"/>
      <c r="Z291" s="166"/>
      <c r="AA291" s="166"/>
      <c r="AB291" s="166"/>
      <c r="AC291" s="166"/>
      <c r="AD291" s="166"/>
      <c r="AE291" s="166" t="s">
        <v>164</v>
      </c>
      <c r="AF291" s="166"/>
      <c r="AG291" s="166"/>
      <c r="AH291" s="166"/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ht="22.5" outlineLevel="1" x14ac:dyDescent="0.2">
      <c r="A292" s="167"/>
      <c r="B292" s="177"/>
      <c r="C292" s="201" t="s">
        <v>171</v>
      </c>
      <c r="D292" s="180"/>
      <c r="E292" s="185"/>
      <c r="F292" s="190"/>
      <c r="G292" s="190"/>
      <c r="H292" s="190"/>
      <c r="I292" s="190"/>
      <c r="J292" s="190"/>
      <c r="K292" s="190"/>
      <c r="L292" s="190"/>
      <c r="M292" s="190"/>
      <c r="N292" s="190"/>
      <c r="O292" s="190"/>
      <c r="P292" s="190"/>
      <c r="Q292" s="190"/>
      <c r="R292" s="190"/>
      <c r="S292" s="190"/>
      <c r="T292" s="191"/>
      <c r="U292" s="190"/>
      <c r="V292" s="166"/>
      <c r="W292" s="166"/>
      <c r="X292" s="166"/>
      <c r="Y292" s="166"/>
      <c r="Z292" s="166"/>
      <c r="AA292" s="166"/>
      <c r="AB292" s="166"/>
      <c r="AC292" s="166"/>
      <c r="AD292" s="166"/>
      <c r="AE292" s="166" t="s">
        <v>128</v>
      </c>
      <c r="AF292" s="166">
        <v>0</v>
      </c>
      <c r="AG292" s="166"/>
      <c r="AH292" s="166"/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167"/>
      <c r="B293" s="177"/>
      <c r="C293" s="201" t="s">
        <v>320</v>
      </c>
      <c r="D293" s="180"/>
      <c r="E293" s="185"/>
      <c r="F293" s="190"/>
      <c r="G293" s="190"/>
      <c r="H293" s="190"/>
      <c r="I293" s="190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1"/>
      <c r="U293" s="190"/>
      <c r="V293" s="166"/>
      <c r="W293" s="166"/>
      <c r="X293" s="166"/>
      <c r="Y293" s="166"/>
      <c r="Z293" s="166"/>
      <c r="AA293" s="166"/>
      <c r="AB293" s="166"/>
      <c r="AC293" s="166"/>
      <c r="AD293" s="166"/>
      <c r="AE293" s="166" t="s">
        <v>128</v>
      </c>
      <c r="AF293" s="166">
        <v>0</v>
      </c>
      <c r="AG293" s="166"/>
      <c r="AH293" s="166"/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outlineLevel="1" x14ac:dyDescent="0.2">
      <c r="A294" s="167"/>
      <c r="B294" s="177"/>
      <c r="C294" s="201" t="s">
        <v>143</v>
      </c>
      <c r="D294" s="180"/>
      <c r="E294" s="185"/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1"/>
      <c r="U294" s="190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 t="s">
        <v>128</v>
      </c>
      <c r="AF294" s="166">
        <v>0</v>
      </c>
      <c r="AG294" s="166"/>
      <c r="AH294" s="166"/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outlineLevel="1" x14ac:dyDescent="0.2">
      <c r="A295" s="167"/>
      <c r="B295" s="177"/>
      <c r="C295" s="201" t="s">
        <v>321</v>
      </c>
      <c r="D295" s="180"/>
      <c r="E295" s="185"/>
      <c r="F295" s="190"/>
      <c r="G295" s="190"/>
      <c r="H295" s="190"/>
      <c r="I295" s="190"/>
      <c r="J295" s="190"/>
      <c r="K295" s="190"/>
      <c r="L295" s="190"/>
      <c r="M295" s="190"/>
      <c r="N295" s="190"/>
      <c r="O295" s="190"/>
      <c r="P295" s="190"/>
      <c r="Q295" s="190"/>
      <c r="R295" s="190"/>
      <c r="S295" s="190"/>
      <c r="T295" s="191"/>
      <c r="U295" s="190"/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 t="s">
        <v>128</v>
      </c>
      <c r="AF295" s="166">
        <v>0</v>
      </c>
      <c r="AG295" s="166"/>
      <c r="AH295" s="166"/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ht="22.5" outlineLevel="1" x14ac:dyDescent="0.2">
      <c r="A296" s="167"/>
      <c r="B296" s="177"/>
      <c r="C296" s="201" t="s">
        <v>322</v>
      </c>
      <c r="D296" s="180"/>
      <c r="E296" s="185">
        <v>4</v>
      </c>
      <c r="F296" s="190"/>
      <c r="G296" s="190"/>
      <c r="H296" s="190"/>
      <c r="I296" s="190"/>
      <c r="J296" s="190"/>
      <c r="K296" s="190"/>
      <c r="L296" s="190"/>
      <c r="M296" s="190"/>
      <c r="N296" s="190"/>
      <c r="O296" s="190"/>
      <c r="P296" s="190"/>
      <c r="Q296" s="190"/>
      <c r="R296" s="190"/>
      <c r="S296" s="190"/>
      <c r="T296" s="191"/>
      <c r="U296" s="190"/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 t="s">
        <v>128</v>
      </c>
      <c r="AF296" s="166">
        <v>0</v>
      </c>
      <c r="AG296" s="166"/>
      <c r="AH296" s="166"/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167"/>
      <c r="B297" s="177"/>
      <c r="C297" s="201" t="s">
        <v>323</v>
      </c>
      <c r="D297" s="180"/>
      <c r="E297" s="185">
        <v>8</v>
      </c>
      <c r="F297" s="190"/>
      <c r="G297" s="190"/>
      <c r="H297" s="190"/>
      <c r="I297" s="190"/>
      <c r="J297" s="190"/>
      <c r="K297" s="190"/>
      <c r="L297" s="190"/>
      <c r="M297" s="190"/>
      <c r="N297" s="190"/>
      <c r="O297" s="190"/>
      <c r="P297" s="190"/>
      <c r="Q297" s="190"/>
      <c r="R297" s="190"/>
      <c r="S297" s="190"/>
      <c r="T297" s="191"/>
      <c r="U297" s="190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 t="s">
        <v>128</v>
      </c>
      <c r="AF297" s="166">
        <v>0</v>
      </c>
      <c r="AG297" s="166"/>
      <c r="AH297" s="166"/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167"/>
      <c r="B298" s="177"/>
      <c r="C298" s="201" t="s">
        <v>324</v>
      </c>
      <c r="D298" s="180"/>
      <c r="E298" s="185">
        <v>8</v>
      </c>
      <c r="F298" s="190"/>
      <c r="G298" s="190"/>
      <c r="H298" s="190"/>
      <c r="I298" s="190"/>
      <c r="J298" s="190"/>
      <c r="K298" s="190"/>
      <c r="L298" s="190"/>
      <c r="M298" s="190"/>
      <c r="N298" s="190"/>
      <c r="O298" s="190"/>
      <c r="P298" s="190"/>
      <c r="Q298" s="190"/>
      <c r="R298" s="190"/>
      <c r="S298" s="190"/>
      <c r="T298" s="191"/>
      <c r="U298" s="190"/>
      <c r="V298" s="166"/>
      <c r="W298" s="166"/>
      <c r="X298" s="166"/>
      <c r="Y298" s="166"/>
      <c r="Z298" s="166"/>
      <c r="AA298" s="166"/>
      <c r="AB298" s="166"/>
      <c r="AC298" s="166"/>
      <c r="AD298" s="166"/>
      <c r="AE298" s="166" t="s">
        <v>128</v>
      </c>
      <c r="AF298" s="166">
        <v>0</v>
      </c>
      <c r="AG298" s="166"/>
      <c r="AH298" s="166"/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outlineLevel="1" x14ac:dyDescent="0.2">
      <c r="A299" s="167"/>
      <c r="B299" s="177"/>
      <c r="C299" s="201" t="s">
        <v>325</v>
      </c>
      <c r="D299" s="180"/>
      <c r="E299" s="185">
        <v>8</v>
      </c>
      <c r="F299" s="190"/>
      <c r="G299" s="190"/>
      <c r="H299" s="190"/>
      <c r="I299" s="190"/>
      <c r="J299" s="190"/>
      <c r="K299" s="190"/>
      <c r="L299" s="190"/>
      <c r="M299" s="190"/>
      <c r="N299" s="190"/>
      <c r="O299" s="190"/>
      <c r="P299" s="190"/>
      <c r="Q299" s="190"/>
      <c r="R299" s="190"/>
      <c r="S299" s="190"/>
      <c r="T299" s="191"/>
      <c r="U299" s="190"/>
      <c r="V299" s="166"/>
      <c r="W299" s="166"/>
      <c r="X299" s="166"/>
      <c r="Y299" s="166"/>
      <c r="Z299" s="166"/>
      <c r="AA299" s="166"/>
      <c r="AB299" s="166"/>
      <c r="AC299" s="166"/>
      <c r="AD299" s="166"/>
      <c r="AE299" s="166" t="s">
        <v>128</v>
      </c>
      <c r="AF299" s="166">
        <v>0</v>
      </c>
      <c r="AG299" s="166"/>
      <c r="AH299" s="166"/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6"/>
      <c r="BC299" s="166"/>
      <c r="BD299" s="166"/>
      <c r="BE299" s="166"/>
      <c r="BF299" s="166"/>
      <c r="BG299" s="166"/>
      <c r="BH299" s="166"/>
    </row>
    <row r="300" spans="1:60" outlineLevel="1" x14ac:dyDescent="0.2">
      <c r="A300" s="167"/>
      <c r="B300" s="177"/>
      <c r="C300" s="201" t="s">
        <v>326</v>
      </c>
      <c r="D300" s="180"/>
      <c r="E300" s="185">
        <v>4</v>
      </c>
      <c r="F300" s="190"/>
      <c r="G300" s="190"/>
      <c r="H300" s="190"/>
      <c r="I300" s="190"/>
      <c r="J300" s="190"/>
      <c r="K300" s="190"/>
      <c r="L300" s="190"/>
      <c r="M300" s="190"/>
      <c r="N300" s="190"/>
      <c r="O300" s="190"/>
      <c r="P300" s="190"/>
      <c r="Q300" s="190"/>
      <c r="R300" s="190"/>
      <c r="S300" s="190"/>
      <c r="T300" s="191"/>
      <c r="U300" s="190"/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 t="s">
        <v>128</v>
      </c>
      <c r="AF300" s="166">
        <v>0</v>
      </c>
      <c r="AG300" s="166"/>
      <c r="AH300" s="166"/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66"/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/>
      <c r="B301" s="177"/>
      <c r="C301" s="201" t="s">
        <v>327</v>
      </c>
      <c r="D301" s="180"/>
      <c r="E301" s="185">
        <v>4</v>
      </c>
      <c r="F301" s="190"/>
      <c r="G301" s="190"/>
      <c r="H301" s="190"/>
      <c r="I301" s="190"/>
      <c r="J301" s="190"/>
      <c r="K301" s="190"/>
      <c r="L301" s="190"/>
      <c r="M301" s="190"/>
      <c r="N301" s="190"/>
      <c r="O301" s="190"/>
      <c r="P301" s="190"/>
      <c r="Q301" s="190"/>
      <c r="R301" s="190"/>
      <c r="S301" s="190"/>
      <c r="T301" s="191"/>
      <c r="U301" s="190"/>
      <c r="V301" s="166"/>
      <c r="W301" s="166"/>
      <c r="X301" s="166"/>
      <c r="Y301" s="166"/>
      <c r="Z301" s="166"/>
      <c r="AA301" s="166"/>
      <c r="AB301" s="166"/>
      <c r="AC301" s="166"/>
      <c r="AD301" s="166"/>
      <c r="AE301" s="166" t="s">
        <v>128</v>
      </c>
      <c r="AF301" s="166">
        <v>0</v>
      </c>
      <c r="AG301" s="166"/>
      <c r="AH301" s="166"/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outlineLevel="1" x14ac:dyDescent="0.2">
      <c r="A302" s="167"/>
      <c r="B302" s="177"/>
      <c r="C302" s="201" t="s">
        <v>328</v>
      </c>
      <c r="D302" s="180"/>
      <c r="E302" s="185">
        <v>4</v>
      </c>
      <c r="F302" s="190"/>
      <c r="G302" s="190"/>
      <c r="H302" s="190"/>
      <c r="I302" s="190"/>
      <c r="J302" s="190"/>
      <c r="K302" s="190"/>
      <c r="L302" s="190"/>
      <c r="M302" s="190"/>
      <c r="N302" s="190"/>
      <c r="O302" s="190"/>
      <c r="P302" s="190"/>
      <c r="Q302" s="190"/>
      <c r="R302" s="190"/>
      <c r="S302" s="190"/>
      <c r="T302" s="191"/>
      <c r="U302" s="190"/>
      <c r="V302" s="166"/>
      <c r="W302" s="166"/>
      <c r="X302" s="166"/>
      <c r="Y302" s="166"/>
      <c r="Z302" s="166"/>
      <c r="AA302" s="166"/>
      <c r="AB302" s="166"/>
      <c r="AC302" s="166"/>
      <c r="AD302" s="166"/>
      <c r="AE302" s="166" t="s">
        <v>128</v>
      </c>
      <c r="AF302" s="166">
        <v>0</v>
      </c>
      <c r="AG302" s="166"/>
      <c r="AH302" s="166"/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/>
      <c r="B303" s="177"/>
      <c r="C303" s="201" t="s">
        <v>329</v>
      </c>
      <c r="D303" s="180"/>
      <c r="E303" s="185">
        <v>4</v>
      </c>
      <c r="F303" s="190"/>
      <c r="G303" s="190"/>
      <c r="H303" s="190"/>
      <c r="I303" s="190"/>
      <c r="J303" s="190"/>
      <c r="K303" s="190"/>
      <c r="L303" s="190"/>
      <c r="M303" s="190"/>
      <c r="N303" s="190"/>
      <c r="O303" s="190"/>
      <c r="P303" s="190"/>
      <c r="Q303" s="190"/>
      <c r="R303" s="190"/>
      <c r="S303" s="190"/>
      <c r="T303" s="191"/>
      <c r="U303" s="190"/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 t="s">
        <v>128</v>
      </c>
      <c r="AF303" s="166">
        <v>0</v>
      </c>
      <c r="AG303" s="166"/>
      <c r="AH303" s="166"/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outlineLevel="1" x14ac:dyDescent="0.2">
      <c r="A304" s="167"/>
      <c r="B304" s="177"/>
      <c r="C304" s="201" t="s">
        <v>330</v>
      </c>
      <c r="D304" s="180"/>
      <c r="E304" s="185">
        <v>4</v>
      </c>
      <c r="F304" s="190"/>
      <c r="G304" s="190"/>
      <c r="H304" s="190"/>
      <c r="I304" s="190"/>
      <c r="J304" s="190"/>
      <c r="K304" s="190"/>
      <c r="L304" s="190"/>
      <c r="M304" s="190"/>
      <c r="N304" s="190"/>
      <c r="O304" s="190"/>
      <c r="P304" s="190"/>
      <c r="Q304" s="190"/>
      <c r="R304" s="190"/>
      <c r="S304" s="190"/>
      <c r="T304" s="191"/>
      <c r="U304" s="190"/>
      <c r="V304" s="166"/>
      <c r="W304" s="166"/>
      <c r="X304" s="166"/>
      <c r="Y304" s="166"/>
      <c r="Z304" s="166"/>
      <c r="AA304" s="166"/>
      <c r="AB304" s="166"/>
      <c r="AC304" s="166"/>
      <c r="AD304" s="166"/>
      <c r="AE304" s="166" t="s">
        <v>128</v>
      </c>
      <c r="AF304" s="166">
        <v>0</v>
      </c>
      <c r="AG304" s="166"/>
      <c r="AH304" s="166"/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66"/>
      <c r="BB304" s="166"/>
      <c r="BC304" s="166"/>
      <c r="BD304" s="166"/>
      <c r="BE304" s="166"/>
      <c r="BF304" s="166"/>
      <c r="BG304" s="166"/>
      <c r="BH304" s="166"/>
    </row>
    <row r="305" spans="1:60" outlineLevel="1" x14ac:dyDescent="0.2">
      <c r="A305" s="167"/>
      <c r="B305" s="177"/>
      <c r="C305" s="201" t="s">
        <v>331</v>
      </c>
      <c r="D305" s="180"/>
      <c r="E305" s="185">
        <v>4</v>
      </c>
      <c r="F305" s="190"/>
      <c r="G305" s="190"/>
      <c r="H305" s="190"/>
      <c r="I305" s="190"/>
      <c r="J305" s="190"/>
      <c r="K305" s="190"/>
      <c r="L305" s="190"/>
      <c r="M305" s="190"/>
      <c r="N305" s="190"/>
      <c r="O305" s="190"/>
      <c r="P305" s="190"/>
      <c r="Q305" s="190"/>
      <c r="R305" s="190"/>
      <c r="S305" s="190"/>
      <c r="T305" s="191"/>
      <c r="U305" s="190"/>
      <c r="V305" s="166"/>
      <c r="W305" s="166"/>
      <c r="X305" s="166"/>
      <c r="Y305" s="166"/>
      <c r="Z305" s="166"/>
      <c r="AA305" s="166"/>
      <c r="AB305" s="166"/>
      <c r="AC305" s="166"/>
      <c r="AD305" s="166"/>
      <c r="AE305" s="166" t="s">
        <v>128</v>
      </c>
      <c r="AF305" s="166">
        <v>0</v>
      </c>
      <c r="AG305" s="166"/>
      <c r="AH305" s="166"/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outlineLevel="1" x14ac:dyDescent="0.2">
      <c r="A306" s="167"/>
      <c r="B306" s="177"/>
      <c r="C306" s="201" t="s">
        <v>332</v>
      </c>
      <c r="D306" s="180"/>
      <c r="E306" s="185">
        <v>4</v>
      </c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1"/>
      <c r="U306" s="190"/>
      <c r="V306" s="166"/>
      <c r="W306" s="166"/>
      <c r="X306" s="166"/>
      <c r="Y306" s="166"/>
      <c r="Z306" s="166"/>
      <c r="AA306" s="166"/>
      <c r="AB306" s="166"/>
      <c r="AC306" s="166"/>
      <c r="AD306" s="166"/>
      <c r="AE306" s="166" t="s">
        <v>128</v>
      </c>
      <c r="AF306" s="166">
        <v>0</v>
      </c>
      <c r="AG306" s="166"/>
      <c r="AH306" s="166"/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ht="22.5" outlineLevel="1" x14ac:dyDescent="0.2">
      <c r="A307" s="167">
        <v>32</v>
      </c>
      <c r="B307" s="177" t="s">
        <v>333</v>
      </c>
      <c r="C307" s="200" t="s">
        <v>334</v>
      </c>
      <c r="D307" s="179" t="s">
        <v>156</v>
      </c>
      <c r="E307" s="184">
        <v>1.81162</v>
      </c>
      <c r="F307" s="190">
        <v>5100</v>
      </c>
      <c r="G307" s="190">
        <v>9239.26</v>
      </c>
      <c r="H307" s="190">
        <v>5100</v>
      </c>
      <c r="I307" s="190">
        <f>ROUND(E307*H307,2)</f>
        <v>9239.26</v>
      </c>
      <c r="J307" s="190">
        <v>0</v>
      </c>
      <c r="K307" s="190">
        <f>ROUND(E307*J307,2)</f>
        <v>0</v>
      </c>
      <c r="L307" s="190">
        <v>21</v>
      </c>
      <c r="M307" s="190">
        <f>G307*(1+L307/100)</f>
        <v>11179.5046</v>
      </c>
      <c r="N307" s="190">
        <v>0.55000000000000004</v>
      </c>
      <c r="O307" s="190">
        <f>ROUND(E307*N307,2)</f>
        <v>1</v>
      </c>
      <c r="P307" s="190">
        <v>0</v>
      </c>
      <c r="Q307" s="190">
        <f>ROUND(E307*P307,2)</f>
        <v>0</v>
      </c>
      <c r="R307" s="190"/>
      <c r="S307" s="190"/>
      <c r="T307" s="191">
        <v>0</v>
      </c>
      <c r="U307" s="190">
        <f>ROUND(E307*T307,2)</f>
        <v>0</v>
      </c>
      <c r="V307" s="166"/>
      <c r="W307" s="166"/>
      <c r="X307" s="166"/>
      <c r="Y307" s="166"/>
      <c r="Z307" s="166"/>
      <c r="AA307" s="166"/>
      <c r="AB307" s="166"/>
      <c r="AC307" s="166"/>
      <c r="AD307" s="166"/>
      <c r="AE307" s="166" t="s">
        <v>335</v>
      </c>
      <c r="AF307" s="166"/>
      <c r="AG307" s="166"/>
      <c r="AH307" s="166"/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outlineLevel="1" x14ac:dyDescent="0.2">
      <c r="A308" s="167"/>
      <c r="B308" s="177"/>
      <c r="C308" s="201" t="s">
        <v>228</v>
      </c>
      <c r="D308" s="180"/>
      <c r="E308" s="185"/>
      <c r="F308" s="190"/>
      <c r="G308" s="190"/>
      <c r="H308" s="190"/>
      <c r="I308" s="190"/>
      <c r="J308" s="190"/>
      <c r="K308" s="190"/>
      <c r="L308" s="190"/>
      <c r="M308" s="190"/>
      <c r="N308" s="190"/>
      <c r="O308" s="190"/>
      <c r="P308" s="190"/>
      <c r="Q308" s="190"/>
      <c r="R308" s="190"/>
      <c r="S308" s="190"/>
      <c r="T308" s="191"/>
      <c r="U308" s="190"/>
      <c r="V308" s="166"/>
      <c r="W308" s="166"/>
      <c r="X308" s="166"/>
      <c r="Y308" s="166"/>
      <c r="Z308" s="166"/>
      <c r="AA308" s="166"/>
      <c r="AB308" s="166"/>
      <c r="AC308" s="166"/>
      <c r="AD308" s="166"/>
      <c r="AE308" s="166" t="s">
        <v>128</v>
      </c>
      <c r="AF308" s="166">
        <v>0</v>
      </c>
      <c r="AG308" s="166"/>
      <c r="AH308" s="166"/>
      <c r="AI308" s="166"/>
      <c r="AJ308" s="166"/>
      <c r="AK308" s="166"/>
      <c r="AL308" s="166"/>
      <c r="AM308" s="166"/>
      <c r="AN308" s="166"/>
      <c r="AO308" s="166"/>
      <c r="AP308" s="166"/>
      <c r="AQ308" s="166"/>
      <c r="AR308" s="166"/>
      <c r="AS308" s="166"/>
      <c r="AT308" s="166"/>
      <c r="AU308" s="166"/>
      <c r="AV308" s="166"/>
      <c r="AW308" s="166"/>
      <c r="AX308" s="166"/>
      <c r="AY308" s="166"/>
      <c r="AZ308" s="166"/>
      <c r="BA308" s="166"/>
      <c r="BB308" s="166"/>
      <c r="BC308" s="166"/>
      <c r="BD308" s="166"/>
      <c r="BE308" s="166"/>
      <c r="BF308" s="166"/>
      <c r="BG308" s="166"/>
      <c r="BH308" s="166"/>
    </row>
    <row r="309" spans="1:60" ht="22.5" outlineLevel="1" x14ac:dyDescent="0.2">
      <c r="A309" s="167"/>
      <c r="B309" s="177"/>
      <c r="C309" s="201" t="s">
        <v>235</v>
      </c>
      <c r="D309" s="180"/>
      <c r="E309" s="185"/>
      <c r="F309" s="190"/>
      <c r="G309" s="190"/>
      <c r="H309" s="190"/>
      <c r="I309" s="190"/>
      <c r="J309" s="190"/>
      <c r="K309" s="190"/>
      <c r="L309" s="190"/>
      <c r="M309" s="190"/>
      <c r="N309" s="190"/>
      <c r="O309" s="190"/>
      <c r="P309" s="190"/>
      <c r="Q309" s="190"/>
      <c r="R309" s="190"/>
      <c r="S309" s="190"/>
      <c r="T309" s="191"/>
      <c r="U309" s="190"/>
      <c r="V309" s="166"/>
      <c r="W309" s="166"/>
      <c r="X309" s="166"/>
      <c r="Y309" s="166"/>
      <c r="Z309" s="166"/>
      <c r="AA309" s="166"/>
      <c r="AB309" s="166"/>
      <c r="AC309" s="166"/>
      <c r="AD309" s="166"/>
      <c r="AE309" s="166" t="s">
        <v>128</v>
      </c>
      <c r="AF309" s="166">
        <v>0</v>
      </c>
      <c r="AG309" s="166"/>
      <c r="AH309" s="166"/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167"/>
      <c r="B310" s="177"/>
      <c r="C310" s="201" t="s">
        <v>193</v>
      </c>
      <c r="D310" s="180"/>
      <c r="E310" s="185"/>
      <c r="F310" s="190"/>
      <c r="G310" s="190"/>
      <c r="H310" s="190"/>
      <c r="I310" s="190"/>
      <c r="J310" s="190"/>
      <c r="K310" s="190"/>
      <c r="L310" s="190"/>
      <c r="M310" s="190"/>
      <c r="N310" s="190"/>
      <c r="O310" s="190"/>
      <c r="P310" s="190"/>
      <c r="Q310" s="190"/>
      <c r="R310" s="190"/>
      <c r="S310" s="190"/>
      <c r="T310" s="191"/>
      <c r="U310" s="190"/>
      <c r="V310" s="166"/>
      <c r="W310" s="166"/>
      <c r="X310" s="166"/>
      <c r="Y310" s="166"/>
      <c r="Z310" s="166"/>
      <c r="AA310" s="166"/>
      <c r="AB310" s="166"/>
      <c r="AC310" s="166"/>
      <c r="AD310" s="166"/>
      <c r="AE310" s="166" t="s">
        <v>128</v>
      </c>
      <c r="AF310" s="166">
        <v>0</v>
      </c>
      <c r="AG310" s="166"/>
      <c r="AH310" s="166"/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outlineLevel="1" x14ac:dyDescent="0.2">
      <c r="A311" s="167"/>
      <c r="B311" s="177"/>
      <c r="C311" s="201" t="s">
        <v>249</v>
      </c>
      <c r="D311" s="180"/>
      <c r="E311" s="185"/>
      <c r="F311" s="190"/>
      <c r="G311" s="190"/>
      <c r="H311" s="190"/>
      <c r="I311" s="190"/>
      <c r="J311" s="190"/>
      <c r="K311" s="190"/>
      <c r="L311" s="190"/>
      <c r="M311" s="190"/>
      <c r="N311" s="190"/>
      <c r="O311" s="190"/>
      <c r="P311" s="190"/>
      <c r="Q311" s="190"/>
      <c r="R311" s="190"/>
      <c r="S311" s="190"/>
      <c r="T311" s="191"/>
      <c r="U311" s="190"/>
      <c r="V311" s="166"/>
      <c r="W311" s="166"/>
      <c r="X311" s="166"/>
      <c r="Y311" s="166"/>
      <c r="Z311" s="166"/>
      <c r="AA311" s="166"/>
      <c r="AB311" s="166"/>
      <c r="AC311" s="166"/>
      <c r="AD311" s="166"/>
      <c r="AE311" s="166" t="s">
        <v>128</v>
      </c>
      <c r="AF311" s="166">
        <v>0</v>
      </c>
      <c r="AG311" s="166"/>
      <c r="AH311" s="166"/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outlineLevel="1" x14ac:dyDescent="0.2">
      <c r="A312" s="167"/>
      <c r="B312" s="177"/>
      <c r="C312" s="201" t="s">
        <v>262</v>
      </c>
      <c r="D312" s="180"/>
      <c r="E312" s="185">
        <v>6.7760000000000001E-2</v>
      </c>
      <c r="F312" s="190"/>
      <c r="G312" s="190"/>
      <c r="H312" s="190"/>
      <c r="I312" s="190"/>
      <c r="J312" s="190"/>
      <c r="K312" s="190"/>
      <c r="L312" s="190"/>
      <c r="M312" s="190"/>
      <c r="N312" s="190"/>
      <c r="O312" s="190"/>
      <c r="P312" s="190"/>
      <c r="Q312" s="190"/>
      <c r="R312" s="190"/>
      <c r="S312" s="190"/>
      <c r="T312" s="191"/>
      <c r="U312" s="190"/>
      <c r="V312" s="166"/>
      <c r="W312" s="166"/>
      <c r="X312" s="166"/>
      <c r="Y312" s="166"/>
      <c r="Z312" s="166"/>
      <c r="AA312" s="166"/>
      <c r="AB312" s="166"/>
      <c r="AC312" s="166"/>
      <c r="AD312" s="166"/>
      <c r="AE312" s="166" t="s">
        <v>128</v>
      </c>
      <c r="AF312" s="166">
        <v>0</v>
      </c>
      <c r="AG312" s="166"/>
      <c r="AH312" s="166"/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outlineLevel="1" x14ac:dyDescent="0.2">
      <c r="A313" s="167"/>
      <c r="B313" s="177"/>
      <c r="C313" s="201" t="s">
        <v>263</v>
      </c>
      <c r="D313" s="180"/>
      <c r="E313" s="185">
        <v>7.1150000000000005E-2</v>
      </c>
      <c r="F313" s="190"/>
      <c r="G313" s="190"/>
      <c r="H313" s="190"/>
      <c r="I313" s="190"/>
      <c r="J313" s="190"/>
      <c r="K313" s="190"/>
      <c r="L313" s="190"/>
      <c r="M313" s="190"/>
      <c r="N313" s="190"/>
      <c r="O313" s="190"/>
      <c r="P313" s="190"/>
      <c r="Q313" s="190"/>
      <c r="R313" s="190"/>
      <c r="S313" s="190"/>
      <c r="T313" s="191"/>
      <c r="U313" s="190"/>
      <c r="V313" s="166"/>
      <c r="W313" s="166"/>
      <c r="X313" s="166"/>
      <c r="Y313" s="166"/>
      <c r="Z313" s="166"/>
      <c r="AA313" s="166"/>
      <c r="AB313" s="166"/>
      <c r="AC313" s="166"/>
      <c r="AD313" s="166"/>
      <c r="AE313" s="166" t="s">
        <v>128</v>
      </c>
      <c r="AF313" s="166">
        <v>0</v>
      </c>
      <c r="AG313" s="166"/>
      <c r="AH313" s="166"/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outlineLevel="1" x14ac:dyDescent="0.2">
      <c r="A314" s="167"/>
      <c r="B314" s="177"/>
      <c r="C314" s="201" t="s">
        <v>336</v>
      </c>
      <c r="D314" s="180"/>
      <c r="E314" s="185"/>
      <c r="F314" s="190"/>
      <c r="G314" s="190"/>
      <c r="H314" s="190"/>
      <c r="I314" s="190"/>
      <c r="J314" s="190"/>
      <c r="K314" s="190"/>
      <c r="L314" s="190"/>
      <c r="M314" s="190"/>
      <c r="N314" s="190"/>
      <c r="O314" s="190"/>
      <c r="P314" s="190"/>
      <c r="Q314" s="190"/>
      <c r="R314" s="190"/>
      <c r="S314" s="190"/>
      <c r="T314" s="191"/>
      <c r="U314" s="190"/>
      <c r="V314" s="166"/>
      <c r="W314" s="166"/>
      <c r="X314" s="166"/>
      <c r="Y314" s="166"/>
      <c r="Z314" s="166"/>
      <c r="AA314" s="166"/>
      <c r="AB314" s="166"/>
      <c r="AC314" s="166"/>
      <c r="AD314" s="166"/>
      <c r="AE314" s="166" t="s">
        <v>128</v>
      </c>
      <c r="AF314" s="166">
        <v>0</v>
      </c>
      <c r="AG314" s="166"/>
      <c r="AH314" s="166"/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outlineLevel="1" x14ac:dyDescent="0.2">
      <c r="A315" s="167"/>
      <c r="B315" s="177"/>
      <c r="C315" s="201" t="s">
        <v>264</v>
      </c>
      <c r="D315" s="180"/>
      <c r="E315" s="185">
        <v>0.121</v>
      </c>
      <c r="F315" s="190"/>
      <c r="G315" s="190"/>
      <c r="H315" s="190"/>
      <c r="I315" s="190"/>
      <c r="J315" s="190"/>
      <c r="K315" s="190"/>
      <c r="L315" s="190"/>
      <c r="M315" s="190"/>
      <c r="N315" s="190"/>
      <c r="O315" s="190"/>
      <c r="P315" s="190"/>
      <c r="Q315" s="190"/>
      <c r="R315" s="190"/>
      <c r="S315" s="190"/>
      <c r="T315" s="191"/>
      <c r="U315" s="190"/>
      <c r="V315" s="166"/>
      <c r="W315" s="166"/>
      <c r="X315" s="166"/>
      <c r="Y315" s="166"/>
      <c r="Z315" s="166"/>
      <c r="AA315" s="166"/>
      <c r="AB315" s="166"/>
      <c r="AC315" s="166"/>
      <c r="AD315" s="166"/>
      <c r="AE315" s="166" t="s">
        <v>128</v>
      </c>
      <c r="AF315" s="166">
        <v>0</v>
      </c>
      <c r="AG315" s="166"/>
      <c r="AH315" s="166"/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167"/>
      <c r="B316" s="177"/>
      <c r="C316" s="201" t="s">
        <v>337</v>
      </c>
      <c r="D316" s="180"/>
      <c r="E316" s="185">
        <v>4.7120000000000002E-2</v>
      </c>
      <c r="F316" s="190"/>
      <c r="G316" s="190"/>
      <c r="H316" s="190"/>
      <c r="I316" s="190"/>
      <c r="J316" s="190"/>
      <c r="K316" s="190"/>
      <c r="L316" s="190"/>
      <c r="M316" s="190"/>
      <c r="N316" s="190"/>
      <c r="O316" s="190"/>
      <c r="P316" s="190"/>
      <c r="Q316" s="190"/>
      <c r="R316" s="190"/>
      <c r="S316" s="190"/>
      <c r="T316" s="191"/>
      <c r="U316" s="190"/>
      <c r="V316" s="166"/>
      <c r="W316" s="166"/>
      <c r="X316" s="166"/>
      <c r="Y316" s="166"/>
      <c r="Z316" s="166"/>
      <c r="AA316" s="166"/>
      <c r="AB316" s="166"/>
      <c r="AC316" s="166"/>
      <c r="AD316" s="166"/>
      <c r="AE316" s="166" t="s">
        <v>128</v>
      </c>
      <c r="AF316" s="166">
        <v>0</v>
      </c>
      <c r="AG316" s="166"/>
      <c r="AH316" s="166"/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167"/>
      <c r="B317" s="177"/>
      <c r="C317" s="201" t="s">
        <v>338</v>
      </c>
      <c r="D317" s="180"/>
      <c r="E317" s="185"/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1"/>
      <c r="U317" s="190"/>
      <c r="V317" s="166"/>
      <c r="W317" s="166"/>
      <c r="X317" s="166"/>
      <c r="Y317" s="166"/>
      <c r="Z317" s="166"/>
      <c r="AA317" s="166"/>
      <c r="AB317" s="166"/>
      <c r="AC317" s="166"/>
      <c r="AD317" s="166"/>
      <c r="AE317" s="166" t="s">
        <v>128</v>
      </c>
      <c r="AF317" s="166">
        <v>0</v>
      </c>
      <c r="AG317" s="166"/>
      <c r="AH317" s="166"/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167"/>
      <c r="B318" s="177"/>
      <c r="C318" s="201" t="s">
        <v>339</v>
      </c>
      <c r="D318" s="180"/>
      <c r="E318" s="185"/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1"/>
      <c r="U318" s="190"/>
      <c r="V318" s="166"/>
      <c r="W318" s="166"/>
      <c r="X318" s="166"/>
      <c r="Y318" s="166"/>
      <c r="Z318" s="166"/>
      <c r="AA318" s="166"/>
      <c r="AB318" s="166"/>
      <c r="AC318" s="166"/>
      <c r="AD318" s="166"/>
      <c r="AE318" s="166" t="s">
        <v>128</v>
      </c>
      <c r="AF318" s="166">
        <v>0</v>
      </c>
      <c r="AG318" s="166"/>
      <c r="AH318" s="166"/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167"/>
      <c r="B319" s="177"/>
      <c r="C319" s="201" t="s">
        <v>340</v>
      </c>
      <c r="D319" s="180"/>
      <c r="E319" s="185">
        <v>9.6799999999999997E-2</v>
      </c>
      <c r="F319" s="190"/>
      <c r="G319" s="190"/>
      <c r="H319" s="190"/>
      <c r="I319" s="190"/>
      <c r="J319" s="190"/>
      <c r="K319" s="190"/>
      <c r="L319" s="190"/>
      <c r="M319" s="190"/>
      <c r="N319" s="190"/>
      <c r="O319" s="190"/>
      <c r="P319" s="190"/>
      <c r="Q319" s="190"/>
      <c r="R319" s="190"/>
      <c r="S319" s="190"/>
      <c r="T319" s="191"/>
      <c r="U319" s="190"/>
      <c r="V319" s="166"/>
      <c r="W319" s="166"/>
      <c r="X319" s="166"/>
      <c r="Y319" s="166"/>
      <c r="Z319" s="166"/>
      <c r="AA319" s="166"/>
      <c r="AB319" s="166"/>
      <c r="AC319" s="166"/>
      <c r="AD319" s="166"/>
      <c r="AE319" s="166" t="s">
        <v>128</v>
      </c>
      <c r="AF319" s="166">
        <v>0</v>
      </c>
      <c r="AG319" s="166"/>
      <c r="AH319" s="166"/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outlineLevel="1" x14ac:dyDescent="0.2">
      <c r="A320" s="167"/>
      <c r="B320" s="177"/>
      <c r="C320" s="201" t="s">
        <v>341</v>
      </c>
      <c r="D320" s="180"/>
      <c r="E320" s="185"/>
      <c r="F320" s="190"/>
      <c r="G320" s="190"/>
      <c r="H320" s="190"/>
      <c r="I320" s="190"/>
      <c r="J320" s="190"/>
      <c r="K320" s="190"/>
      <c r="L320" s="190"/>
      <c r="M320" s="190"/>
      <c r="N320" s="190"/>
      <c r="O320" s="190"/>
      <c r="P320" s="190"/>
      <c r="Q320" s="190"/>
      <c r="R320" s="190"/>
      <c r="S320" s="190"/>
      <c r="T320" s="191"/>
      <c r="U320" s="190"/>
      <c r="V320" s="166"/>
      <c r="W320" s="166"/>
      <c r="X320" s="166"/>
      <c r="Y320" s="166"/>
      <c r="Z320" s="166"/>
      <c r="AA320" s="166"/>
      <c r="AB320" s="166"/>
      <c r="AC320" s="166"/>
      <c r="AD320" s="166"/>
      <c r="AE320" s="166" t="s">
        <v>128</v>
      </c>
      <c r="AF320" s="166">
        <v>0</v>
      </c>
      <c r="AG320" s="166"/>
      <c r="AH320" s="166"/>
      <c r="AI320" s="166"/>
      <c r="AJ320" s="166"/>
      <c r="AK320" s="166"/>
      <c r="AL320" s="166"/>
      <c r="AM320" s="166"/>
      <c r="AN320" s="166"/>
      <c r="AO320" s="166"/>
      <c r="AP320" s="166"/>
      <c r="AQ320" s="166"/>
      <c r="AR320" s="166"/>
      <c r="AS320" s="166"/>
      <c r="AT320" s="166"/>
      <c r="AU320" s="166"/>
      <c r="AV320" s="166"/>
      <c r="AW320" s="166"/>
      <c r="AX320" s="166"/>
      <c r="AY320" s="166"/>
      <c r="AZ320" s="166"/>
      <c r="BA320" s="166"/>
      <c r="BB320" s="166"/>
      <c r="BC320" s="166"/>
      <c r="BD320" s="166"/>
      <c r="BE320" s="166"/>
      <c r="BF320" s="166"/>
      <c r="BG320" s="166"/>
      <c r="BH320" s="166"/>
    </row>
    <row r="321" spans="1:60" outlineLevel="1" x14ac:dyDescent="0.2">
      <c r="A321" s="167"/>
      <c r="B321" s="177"/>
      <c r="C321" s="201" t="s">
        <v>267</v>
      </c>
      <c r="D321" s="180"/>
      <c r="E321" s="185">
        <v>0.16875000000000001</v>
      </c>
      <c r="F321" s="190"/>
      <c r="G321" s="190"/>
      <c r="H321" s="190"/>
      <c r="I321" s="190"/>
      <c r="J321" s="190"/>
      <c r="K321" s="190"/>
      <c r="L321" s="190"/>
      <c r="M321" s="190"/>
      <c r="N321" s="190"/>
      <c r="O321" s="190"/>
      <c r="P321" s="190"/>
      <c r="Q321" s="190"/>
      <c r="R321" s="190"/>
      <c r="S321" s="190"/>
      <c r="T321" s="191"/>
      <c r="U321" s="190"/>
      <c r="V321" s="166"/>
      <c r="W321" s="166"/>
      <c r="X321" s="166"/>
      <c r="Y321" s="166"/>
      <c r="Z321" s="166"/>
      <c r="AA321" s="166"/>
      <c r="AB321" s="166"/>
      <c r="AC321" s="166"/>
      <c r="AD321" s="166"/>
      <c r="AE321" s="166" t="s">
        <v>128</v>
      </c>
      <c r="AF321" s="166">
        <v>0</v>
      </c>
      <c r="AG321" s="166"/>
      <c r="AH321" s="166"/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outlineLevel="1" x14ac:dyDescent="0.2">
      <c r="A322" s="167"/>
      <c r="B322" s="177"/>
      <c r="C322" s="201" t="s">
        <v>342</v>
      </c>
      <c r="D322" s="180"/>
      <c r="E322" s="185">
        <v>8.0960000000000004E-2</v>
      </c>
      <c r="F322" s="190"/>
      <c r="G322" s="190"/>
      <c r="H322" s="190"/>
      <c r="I322" s="190"/>
      <c r="J322" s="190"/>
      <c r="K322" s="190"/>
      <c r="L322" s="190"/>
      <c r="M322" s="190"/>
      <c r="N322" s="190"/>
      <c r="O322" s="190"/>
      <c r="P322" s="190"/>
      <c r="Q322" s="190"/>
      <c r="R322" s="190"/>
      <c r="S322" s="190"/>
      <c r="T322" s="191"/>
      <c r="U322" s="190"/>
      <c r="V322" s="166"/>
      <c r="W322" s="166"/>
      <c r="X322" s="166"/>
      <c r="Y322" s="166"/>
      <c r="Z322" s="166"/>
      <c r="AA322" s="166"/>
      <c r="AB322" s="166"/>
      <c r="AC322" s="166"/>
      <c r="AD322" s="166"/>
      <c r="AE322" s="166" t="s">
        <v>128</v>
      </c>
      <c r="AF322" s="166">
        <v>0</v>
      </c>
      <c r="AG322" s="166"/>
      <c r="AH322" s="166"/>
      <c r="AI322" s="166"/>
      <c r="AJ322" s="166"/>
      <c r="AK322" s="166"/>
      <c r="AL322" s="166"/>
      <c r="AM322" s="166"/>
      <c r="AN322" s="166"/>
      <c r="AO322" s="166"/>
      <c r="AP322" s="166"/>
      <c r="AQ322" s="166"/>
      <c r="AR322" s="166"/>
      <c r="AS322" s="166"/>
      <c r="AT322" s="166"/>
      <c r="AU322" s="166"/>
      <c r="AV322" s="166"/>
      <c r="AW322" s="166"/>
      <c r="AX322" s="166"/>
      <c r="AY322" s="166"/>
      <c r="AZ322" s="166"/>
      <c r="BA322" s="166"/>
      <c r="BB322" s="166"/>
      <c r="BC322" s="166"/>
      <c r="BD322" s="166"/>
      <c r="BE322" s="166"/>
      <c r="BF322" s="166"/>
      <c r="BG322" s="166"/>
      <c r="BH322" s="166"/>
    </row>
    <row r="323" spans="1:60" outlineLevel="1" x14ac:dyDescent="0.2">
      <c r="A323" s="167"/>
      <c r="B323" s="177"/>
      <c r="C323" s="203" t="s">
        <v>147</v>
      </c>
      <c r="D323" s="182"/>
      <c r="E323" s="187">
        <v>0.65354000000000001</v>
      </c>
      <c r="F323" s="190"/>
      <c r="G323" s="190"/>
      <c r="H323" s="190"/>
      <c r="I323" s="190"/>
      <c r="J323" s="190"/>
      <c r="K323" s="190"/>
      <c r="L323" s="190"/>
      <c r="M323" s="190"/>
      <c r="N323" s="190"/>
      <c r="O323" s="190"/>
      <c r="P323" s="190"/>
      <c r="Q323" s="190"/>
      <c r="R323" s="190"/>
      <c r="S323" s="190"/>
      <c r="T323" s="191"/>
      <c r="U323" s="190"/>
      <c r="V323" s="166"/>
      <c r="W323" s="166"/>
      <c r="X323" s="166"/>
      <c r="Y323" s="166"/>
      <c r="Z323" s="166"/>
      <c r="AA323" s="166"/>
      <c r="AB323" s="166"/>
      <c r="AC323" s="166"/>
      <c r="AD323" s="166"/>
      <c r="AE323" s="166" t="s">
        <v>128</v>
      </c>
      <c r="AF323" s="166">
        <v>1</v>
      </c>
      <c r="AG323" s="166"/>
      <c r="AH323" s="166"/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167"/>
      <c r="B324" s="177"/>
      <c r="C324" s="201" t="s">
        <v>343</v>
      </c>
      <c r="D324" s="180"/>
      <c r="E324" s="185"/>
      <c r="F324" s="190"/>
      <c r="G324" s="190"/>
      <c r="H324" s="190"/>
      <c r="I324" s="190"/>
      <c r="J324" s="190"/>
      <c r="K324" s="190"/>
      <c r="L324" s="190"/>
      <c r="M324" s="190"/>
      <c r="N324" s="190"/>
      <c r="O324" s="190"/>
      <c r="P324" s="190"/>
      <c r="Q324" s="190"/>
      <c r="R324" s="190"/>
      <c r="S324" s="190"/>
      <c r="T324" s="191"/>
      <c r="U324" s="190"/>
      <c r="V324" s="166"/>
      <c r="W324" s="166"/>
      <c r="X324" s="166"/>
      <c r="Y324" s="166"/>
      <c r="Z324" s="166"/>
      <c r="AA324" s="166"/>
      <c r="AB324" s="166"/>
      <c r="AC324" s="166"/>
      <c r="AD324" s="166"/>
      <c r="AE324" s="166" t="s">
        <v>128</v>
      </c>
      <c r="AF324" s="166">
        <v>0</v>
      </c>
      <c r="AG324" s="166"/>
      <c r="AH324" s="166"/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167"/>
      <c r="B325" s="177"/>
      <c r="C325" s="201" t="s">
        <v>344</v>
      </c>
      <c r="D325" s="180"/>
      <c r="E325" s="185">
        <v>0.46464</v>
      </c>
      <c r="F325" s="190"/>
      <c r="G325" s="190"/>
      <c r="H325" s="190"/>
      <c r="I325" s="190"/>
      <c r="J325" s="190"/>
      <c r="K325" s="190"/>
      <c r="L325" s="190"/>
      <c r="M325" s="190"/>
      <c r="N325" s="190"/>
      <c r="O325" s="190"/>
      <c r="P325" s="190"/>
      <c r="Q325" s="190"/>
      <c r="R325" s="190"/>
      <c r="S325" s="190"/>
      <c r="T325" s="191"/>
      <c r="U325" s="190"/>
      <c r="V325" s="166"/>
      <c r="W325" s="166"/>
      <c r="X325" s="166"/>
      <c r="Y325" s="166"/>
      <c r="Z325" s="166"/>
      <c r="AA325" s="166"/>
      <c r="AB325" s="166"/>
      <c r="AC325" s="166"/>
      <c r="AD325" s="166"/>
      <c r="AE325" s="166" t="s">
        <v>128</v>
      </c>
      <c r="AF325" s="166">
        <v>0</v>
      </c>
      <c r="AG325" s="166"/>
      <c r="AH325" s="166"/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outlineLevel="1" x14ac:dyDescent="0.2">
      <c r="A326" s="167"/>
      <c r="B326" s="177"/>
      <c r="C326" s="203" t="s">
        <v>147</v>
      </c>
      <c r="D326" s="182"/>
      <c r="E326" s="187">
        <v>0.46464</v>
      </c>
      <c r="F326" s="190"/>
      <c r="G326" s="190"/>
      <c r="H326" s="190"/>
      <c r="I326" s="190"/>
      <c r="J326" s="190"/>
      <c r="K326" s="190"/>
      <c r="L326" s="190"/>
      <c r="M326" s="190"/>
      <c r="N326" s="190"/>
      <c r="O326" s="190"/>
      <c r="P326" s="190"/>
      <c r="Q326" s="190"/>
      <c r="R326" s="190"/>
      <c r="S326" s="190"/>
      <c r="T326" s="191"/>
      <c r="U326" s="190"/>
      <c r="V326" s="166"/>
      <c r="W326" s="166"/>
      <c r="X326" s="166"/>
      <c r="Y326" s="166"/>
      <c r="Z326" s="166"/>
      <c r="AA326" s="166"/>
      <c r="AB326" s="166"/>
      <c r="AC326" s="166"/>
      <c r="AD326" s="166"/>
      <c r="AE326" s="166" t="s">
        <v>128</v>
      </c>
      <c r="AF326" s="166">
        <v>1</v>
      </c>
      <c r="AG326" s="166"/>
      <c r="AH326" s="166"/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outlineLevel="1" x14ac:dyDescent="0.2">
      <c r="A327" s="167"/>
      <c r="B327" s="177"/>
      <c r="C327" s="201" t="s">
        <v>228</v>
      </c>
      <c r="D327" s="180"/>
      <c r="E327" s="185"/>
      <c r="F327" s="190"/>
      <c r="G327" s="190"/>
      <c r="H327" s="190"/>
      <c r="I327" s="190"/>
      <c r="J327" s="190"/>
      <c r="K327" s="190"/>
      <c r="L327" s="190"/>
      <c r="M327" s="190"/>
      <c r="N327" s="190"/>
      <c r="O327" s="190"/>
      <c r="P327" s="190"/>
      <c r="Q327" s="190"/>
      <c r="R327" s="190"/>
      <c r="S327" s="190"/>
      <c r="T327" s="191"/>
      <c r="U327" s="190"/>
      <c r="V327" s="166"/>
      <c r="W327" s="166"/>
      <c r="X327" s="166"/>
      <c r="Y327" s="166"/>
      <c r="Z327" s="166"/>
      <c r="AA327" s="166"/>
      <c r="AB327" s="166"/>
      <c r="AC327" s="166"/>
      <c r="AD327" s="166"/>
      <c r="AE327" s="166" t="s">
        <v>128</v>
      </c>
      <c r="AF327" s="166">
        <v>0</v>
      </c>
      <c r="AG327" s="166"/>
      <c r="AH327" s="166"/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outlineLevel="1" x14ac:dyDescent="0.2">
      <c r="A328" s="167"/>
      <c r="B328" s="177"/>
      <c r="C328" s="201" t="s">
        <v>290</v>
      </c>
      <c r="D328" s="180"/>
      <c r="E328" s="185"/>
      <c r="F328" s="190"/>
      <c r="G328" s="190"/>
      <c r="H328" s="190"/>
      <c r="I328" s="190"/>
      <c r="J328" s="190"/>
      <c r="K328" s="190"/>
      <c r="L328" s="190"/>
      <c r="M328" s="190"/>
      <c r="N328" s="190"/>
      <c r="O328" s="190"/>
      <c r="P328" s="190"/>
      <c r="Q328" s="190"/>
      <c r="R328" s="190"/>
      <c r="S328" s="190"/>
      <c r="T328" s="191"/>
      <c r="U328" s="190"/>
      <c r="V328" s="166"/>
      <c r="W328" s="166"/>
      <c r="X328" s="166"/>
      <c r="Y328" s="166"/>
      <c r="Z328" s="166"/>
      <c r="AA328" s="166"/>
      <c r="AB328" s="166"/>
      <c r="AC328" s="166"/>
      <c r="AD328" s="166"/>
      <c r="AE328" s="166" t="s">
        <v>128</v>
      </c>
      <c r="AF328" s="166">
        <v>0</v>
      </c>
      <c r="AG328" s="166"/>
      <c r="AH328" s="166"/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outlineLevel="1" x14ac:dyDescent="0.2">
      <c r="A329" s="167"/>
      <c r="B329" s="177"/>
      <c r="C329" s="201" t="s">
        <v>193</v>
      </c>
      <c r="D329" s="180"/>
      <c r="E329" s="185"/>
      <c r="F329" s="190"/>
      <c r="G329" s="190"/>
      <c r="H329" s="190"/>
      <c r="I329" s="190"/>
      <c r="J329" s="190"/>
      <c r="K329" s="190"/>
      <c r="L329" s="190"/>
      <c r="M329" s="190"/>
      <c r="N329" s="190"/>
      <c r="O329" s="190"/>
      <c r="P329" s="190"/>
      <c r="Q329" s="190"/>
      <c r="R329" s="190"/>
      <c r="S329" s="190"/>
      <c r="T329" s="191"/>
      <c r="U329" s="190"/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 t="s">
        <v>128</v>
      </c>
      <c r="AF329" s="166">
        <v>0</v>
      </c>
      <c r="AG329" s="166"/>
      <c r="AH329" s="166"/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ht="22.5" outlineLevel="1" x14ac:dyDescent="0.2">
      <c r="A330" s="167"/>
      <c r="B330" s="177"/>
      <c r="C330" s="201" t="s">
        <v>345</v>
      </c>
      <c r="D330" s="180"/>
      <c r="E330" s="185">
        <v>5.9839999999999997E-2</v>
      </c>
      <c r="F330" s="190"/>
      <c r="G330" s="190"/>
      <c r="H330" s="190"/>
      <c r="I330" s="190"/>
      <c r="J330" s="190"/>
      <c r="K330" s="190"/>
      <c r="L330" s="190"/>
      <c r="M330" s="190"/>
      <c r="N330" s="190"/>
      <c r="O330" s="190"/>
      <c r="P330" s="190"/>
      <c r="Q330" s="190"/>
      <c r="R330" s="190"/>
      <c r="S330" s="190"/>
      <c r="T330" s="191"/>
      <c r="U330" s="190"/>
      <c r="V330" s="166"/>
      <c r="W330" s="166"/>
      <c r="X330" s="166"/>
      <c r="Y330" s="166"/>
      <c r="Z330" s="166"/>
      <c r="AA330" s="166"/>
      <c r="AB330" s="166"/>
      <c r="AC330" s="166"/>
      <c r="AD330" s="166"/>
      <c r="AE330" s="166" t="s">
        <v>128</v>
      </c>
      <c r="AF330" s="166">
        <v>0</v>
      </c>
      <c r="AG330" s="166"/>
      <c r="AH330" s="166"/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ht="22.5" outlineLevel="1" x14ac:dyDescent="0.2">
      <c r="A331" s="167"/>
      <c r="B331" s="177"/>
      <c r="C331" s="201" t="s">
        <v>312</v>
      </c>
      <c r="D331" s="180"/>
      <c r="E331" s="185">
        <v>5.9839999999999997E-2</v>
      </c>
      <c r="F331" s="190"/>
      <c r="G331" s="190"/>
      <c r="H331" s="190"/>
      <c r="I331" s="190"/>
      <c r="J331" s="190"/>
      <c r="K331" s="190"/>
      <c r="L331" s="190"/>
      <c r="M331" s="190"/>
      <c r="N331" s="190"/>
      <c r="O331" s="190"/>
      <c r="P331" s="190"/>
      <c r="Q331" s="190"/>
      <c r="R331" s="190"/>
      <c r="S331" s="190"/>
      <c r="T331" s="191"/>
      <c r="U331" s="190"/>
      <c r="V331" s="166"/>
      <c r="W331" s="166"/>
      <c r="X331" s="166"/>
      <c r="Y331" s="166"/>
      <c r="Z331" s="166"/>
      <c r="AA331" s="166"/>
      <c r="AB331" s="166"/>
      <c r="AC331" s="166"/>
      <c r="AD331" s="166"/>
      <c r="AE331" s="166" t="s">
        <v>128</v>
      </c>
      <c r="AF331" s="166">
        <v>0</v>
      </c>
      <c r="AG331" s="166"/>
      <c r="AH331" s="166"/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outlineLevel="1" x14ac:dyDescent="0.2">
      <c r="A332" s="167"/>
      <c r="B332" s="177"/>
      <c r="C332" s="201" t="s">
        <v>346</v>
      </c>
      <c r="D332" s="180"/>
      <c r="E332" s="185">
        <v>0.41887999999999997</v>
      </c>
      <c r="F332" s="190"/>
      <c r="G332" s="190"/>
      <c r="H332" s="190"/>
      <c r="I332" s="190"/>
      <c r="J332" s="190"/>
      <c r="K332" s="190"/>
      <c r="L332" s="190"/>
      <c r="M332" s="190"/>
      <c r="N332" s="190"/>
      <c r="O332" s="190"/>
      <c r="P332" s="190"/>
      <c r="Q332" s="190"/>
      <c r="R332" s="190"/>
      <c r="S332" s="190"/>
      <c r="T332" s="191"/>
      <c r="U332" s="190"/>
      <c r="V332" s="166"/>
      <c r="W332" s="166"/>
      <c r="X332" s="166"/>
      <c r="Y332" s="166"/>
      <c r="Z332" s="166"/>
      <c r="AA332" s="166"/>
      <c r="AB332" s="166"/>
      <c r="AC332" s="166"/>
      <c r="AD332" s="166"/>
      <c r="AE332" s="166" t="s">
        <v>128</v>
      </c>
      <c r="AF332" s="166">
        <v>0</v>
      </c>
      <c r="AG332" s="166"/>
      <c r="AH332" s="166"/>
      <c r="AI332" s="166"/>
      <c r="AJ332" s="166"/>
      <c r="AK332" s="166"/>
      <c r="AL332" s="166"/>
      <c r="AM332" s="166"/>
      <c r="AN332" s="166"/>
      <c r="AO332" s="166"/>
      <c r="AP332" s="166"/>
      <c r="AQ332" s="166"/>
      <c r="AR332" s="166"/>
      <c r="AS332" s="166"/>
      <c r="AT332" s="166"/>
      <c r="AU332" s="166"/>
      <c r="AV332" s="166"/>
      <c r="AW332" s="166"/>
      <c r="AX332" s="166"/>
      <c r="AY332" s="166"/>
      <c r="AZ332" s="166"/>
      <c r="BA332" s="166"/>
      <c r="BB332" s="166"/>
      <c r="BC332" s="166"/>
      <c r="BD332" s="166"/>
      <c r="BE332" s="166"/>
      <c r="BF332" s="166"/>
      <c r="BG332" s="166"/>
      <c r="BH332" s="166"/>
    </row>
    <row r="333" spans="1:60" outlineLevel="1" x14ac:dyDescent="0.2">
      <c r="A333" s="167"/>
      <c r="B333" s="177"/>
      <c r="C333" s="203" t="s">
        <v>147</v>
      </c>
      <c r="D333" s="182"/>
      <c r="E333" s="187">
        <v>0.53856000000000004</v>
      </c>
      <c r="F333" s="190"/>
      <c r="G333" s="190"/>
      <c r="H333" s="190"/>
      <c r="I333" s="190"/>
      <c r="J333" s="190"/>
      <c r="K333" s="190"/>
      <c r="L333" s="190"/>
      <c r="M333" s="190"/>
      <c r="N333" s="190"/>
      <c r="O333" s="190"/>
      <c r="P333" s="190"/>
      <c r="Q333" s="190"/>
      <c r="R333" s="190"/>
      <c r="S333" s="190"/>
      <c r="T333" s="191"/>
      <c r="U333" s="190"/>
      <c r="V333" s="166"/>
      <c r="W333" s="166"/>
      <c r="X333" s="166"/>
      <c r="Y333" s="166"/>
      <c r="Z333" s="166"/>
      <c r="AA333" s="166"/>
      <c r="AB333" s="166"/>
      <c r="AC333" s="166"/>
      <c r="AD333" s="166"/>
      <c r="AE333" s="166" t="s">
        <v>128</v>
      </c>
      <c r="AF333" s="166">
        <v>1</v>
      </c>
      <c r="AG333" s="166"/>
      <c r="AH333" s="166"/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ht="22.5" outlineLevel="1" x14ac:dyDescent="0.2">
      <c r="A334" s="167"/>
      <c r="B334" s="177"/>
      <c r="C334" s="201" t="s">
        <v>347</v>
      </c>
      <c r="D334" s="180"/>
      <c r="E334" s="185">
        <v>0.15487999999999999</v>
      </c>
      <c r="F334" s="190"/>
      <c r="G334" s="190"/>
      <c r="H334" s="190"/>
      <c r="I334" s="190"/>
      <c r="J334" s="190"/>
      <c r="K334" s="190"/>
      <c r="L334" s="190"/>
      <c r="M334" s="190"/>
      <c r="N334" s="190"/>
      <c r="O334" s="190"/>
      <c r="P334" s="190"/>
      <c r="Q334" s="190"/>
      <c r="R334" s="190"/>
      <c r="S334" s="190"/>
      <c r="T334" s="191"/>
      <c r="U334" s="190"/>
      <c r="V334" s="166"/>
      <c r="W334" s="166"/>
      <c r="X334" s="166"/>
      <c r="Y334" s="166"/>
      <c r="Z334" s="166"/>
      <c r="AA334" s="166"/>
      <c r="AB334" s="166"/>
      <c r="AC334" s="166"/>
      <c r="AD334" s="166"/>
      <c r="AE334" s="166" t="s">
        <v>128</v>
      </c>
      <c r="AF334" s="166">
        <v>0</v>
      </c>
      <c r="AG334" s="166"/>
      <c r="AH334" s="166"/>
      <c r="AI334" s="166"/>
      <c r="AJ334" s="166"/>
      <c r="AK334" s="166"/>
      <c r="AL334" s="166"/>
      <c r="AM334" s="166"/>
      <c r="AN334" s="166"/>
      <c r="AO334" s="166"/>
      <c r="AP334" s="166"/>
      <c r="AQ334" s="166"/>
      <c r="AR334" s="166"/>
      <c r="AS334" s="166"/>
      <c r="AT334" s="166"/>
      <c r="AU334" s="166"/>
      <c r="AV334" s="166"/>
      <c r="AW334" s="166"/>
      <c r="AX334" s="166"/>
      <c r="AY334" s="166"/>
      <c r="AZ334" s="166"/>
      <c r="BA334" s="166"/>
      <c r="BB334" s="166"/>
      <c r="BC334" s="166"/>
      <c r="BD334" s="166"/>
      <c r="BE334" s="166"/>
      <c r="BF334" s="166"/>
      <c r="BG334" s="166"/>
      <c r="BH334" s="166"/>
    </row>
    <row r="335" spans="1:60" outlineLevel="1" x14ac:dyDescent="0.2">
      <c r="A335" s="167"/>
      <c r="B335" s="177"/>
      <c r="C335" s="203" t="s">
        <v>147</v>
      </c>
      <c r="D335" s="182"/>
      <c r="E335" s="187">
        <v>0.15487999999999999</v>
      </c>
      <c r="F335" s="190"/>
      <c r="G335" s="190"/>
      <c r="H335" s="190"/>
      <c r="I335" s="190"/>
      <c r="J335" s="190"/>
      <c r="K335" s="190"/>
      <c r="L335" s="190"/>
      <c r="M335" s="190"/>
      <c r="N335" s="190"/>
      <c r="O335" s="190"/>
      <c r="P335" s="190"/>
      <c r="Q335" s="190"/>
      <c r="R335" s="190"/>
      <c r="S335" s="190"/>
      <c r="T335" s="191"/>
      <c r="U335" s="190"/>
      <c r="V335" s="166"/>
      <c r="W335" s="166"/>
      <c r="X335" s="166"/>
      <c r="Y335" s="166"/>
      <c r="Z335" s="166"/>
      <c r="AA335" s="166"/>
      <c r="AB335" s="166"/>
      <c r="AC335" s="166"/>
      <c r="AD335" s="166"/>
      <c r="AE335" s="166" t="s">
        <v>128</v>
      </c>
      <c r="AF335" s="166">
        <v>1</v>
      </c>
      <c r="AG335" s="166"/>
      <c r="AH335" s="166"/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outlineLevel="1" x14ac:dyDescent="0.2">
      <c r="A336" s="167"/>
      <c r="B336" s="177"/>
      <c r="C336" s="203" t="s">
        <v>147</v>
      </c>
      <c r="D336" s="182"/>
      <c r="E336" s="187"/>
      <c r="F336" s="190"/>
      <c r="G336" s="190"/>
      <c r="H336" s="190"/>
      <c r="I336" s="190"/>
      <c r="J336" s="190"/>
      <c r="K336" s="190"/>
      <c r="L336" s="190"/>
      <c r="M336" s="190"/>
      <c r="N336" s="190"/>
      <c r="O336" s="190"/>
      <c r="P336" s="190"/>
      <c r="Q336" s="190"/>
      <c r="R336" s="190"/>
      <c r="S336" s="190"/>
      <c r="T336" s="191"/>
      <c r="U336" s="190"/>
      <c r="V336" s="166"/>
      <c r="W336" s="166"/>
      <c r="X336" s="166"/>
      <c r="Y336" s="166"/>
      <c r="Z336" s="166"/>
      <c r="AA336" s="166"/>
      <c r="AB336" s="166"/>
      <c r="AC336" s="166"/>
      <c r="AD336" s="166"/>
      <c r="AE336" s="166" t="s">
        <v>128</v>
      </c>
      <c r="AF336" s="166">
        <v>1</v>
      </c>
      <c r="AG336" s="166"/>
      <c r="AH336" s="166"/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167">
        <v>33</v>
      </c>
      <c r="B337" s="177" t="s">
        <v>348</v>
      </c>
      <c r="C337" s="200" t="s">
        <v>349</v>
      </c>
      <c r="D337" s="179" t="s">
        <v>156</v>
      </c>
      <c r="E337" s="184">
        <v>0.73194000000000004</v>
      </c>
      <c r="F337" s="190">
        <v>10752.5</v>
      </c>
      <c r="G337" s="190">
        <v>7870.18</v>
      </c>
      <c r="H337" s="190">
        <v>10752.5</v>
      </c>
      <c r="I337" s="190">
        <f>ROUND(E337*H337,2)</f>
        <v>7870.18</v>
      </c>
      <c r="J337" s="190">
        <v>0</v>
      </c>
      <c r="K337" s="190">
        <f>ROUND(E337*J337,2)</f>
        <v>0</v>
      </c>
      <c r="L337" s="190">
        <v>21</v>
      </c>
      <c r="M337" s="190">
        <f>G337*(1+L337/100)</f>
        <v>9522.9177999999993</v>
      </c>
      <c r="N337" s="190">
        <v>0.55000000000000004</v>
      </c>
      <c r="O337" s="190">
        <f>ROUND(E337*N337,2)</f>
        <v>0.4</v>
      </c>
      <c r="P337" s="190">
        <v>0</v>
      </c>
      <c r="Q337" s="190">
        <f>ROUND(E337*P337,2)</f>
        <v>0</v>
      </c>
      <c r="R337" s="190"/>
      <c r="S337" s="190"/>
      <c r="T337" s="191">
        <v>0</v>
      </c>
      <c r="U337" s="190">
        <f>ROUND(E337*T337,2)</f>
        <v>0</v>
      </c>
      <c r="V337" s="166"/>
      <c r="W337" s="166"/>
      <c r="X337" s="166"/>
      <c r="Y337" s="166"/>
      <c r="Z337" s="166"/>
      <c r="AA337" s="166"/>
      <c r="AB337" s="166"/>
      <c r="AC337" s="166"/>
      <c r="AD337" s="166"/>
      <c r="AE337" s="166" t="s">
        <v>350</v>
      </c>
      <c r="AF337" s="166"/>
      <c r="AG337" s="166"/>
      <c r="AH337" s="166"/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167"/>
      <c r="B338" s="177"/>
      <c r="C338" s="201" t="s">
        <v>157</v>
      </c>
      <c r="D338" s="180"/>
      <c r="E338" s="185"/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1"/>
      <c r="U338" s="190"/>
      <c r="V338" s="166"/>
      <c r="W338" s="166"/>
      <c r="X338" s="166"/>
      <c r="Y338" s="166"/>
      <c r="Z338" s="166"/>
      <c r="AA338" s="166"/>
      <c r="AB338" s="166"/>
      <c r="AC338" s="166"/>
      <c r="AD338" s="166"/>
      <c r="AE338" s="166" t="s">
        <v>128</v>
      </c>
      <c r="AF338" s="166">
        <v>0</v>
      </c>
      <c r="AG338" s="166"/>
      <c r="AH338" s="166"/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outlineLevel="1" x14ac:dyDescent="0.2">
      <c r="A339" s="167"/>
      <c r="B339" s="177"/>
      <c r="C339" s="201" t="s">
        <v>190</v>
      </c>
      <c r="D339" s="180"/>
      <c r="E339" s="185"/>
      <c r="F339" s="190"/>
      <c r="G339" s="190"/>
      <c r="H339" s="190"/>
      <c r="I339" s="190"/>
      <c r="J339" s="190"/>
      <c r="K339" s="190"/>
      <c r="L339" s="190"/>
      <c r="M339" s="190"/>
      <c r="N339" s="190"/>
      <c r="O339" s="190"/>
      <c r="P339" s="190"/>
      <c r="Q339" s="190"/>
      <c r="R339" s="190"/>
      <c r="S339" s="190"/>
      <c r="T339" s="191"/>
      <c r="U339" s="190"/>
      <c r="V339" s="166"/>
      <c r="W339" s="166"/>
      <c r="X339" s="166"/>
      <c r="Y339" s="166"/>
      <c r="Z339" s="166"/>
      <c r="AA339" s="166"/>
      <c r="AB339" s="166"/>
      <c r="AC339" s="166"/>
      <c r="AD339" s="166"/>
      <c r="AE339" s="166" t="s">
        <v>128</v>
      </c>
      <c r="AF339" s="166">
        <v>0</v>
      </c>
      <c r="AG339" s="166"/>
      <c r="AH339" s="166"/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outlineLevel="1" x14ac:dyDescent="0.2">
      <c r="A340" s="167"/>
      <c r="B340" s="177"/>
      <c r="C340" s="201" t="s">
        <v>283</v>
      </c>
      <c r="D340" s="180"/>
      <c r="E340" s="185"/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0"/>
      <c r="R340" s="190"/>
      <c r="S340" s="190"/>
      <c r="T340" s="191"/>
      <c r="U340" s="190"/>
      <c r="V340" s="166"/>
      <c r="W340" s="166"/>
      <c r="X340" s="166"/>
      <c r="Y340" s="166"/>
      <c r="Z340" s="166"/>
      <c r="AA340" s="166"/>
      <c r="AB340" s="166"/>
      <c r="AC340" s="166"/>
      <c r="AD340" s="166"/>
      <c r="AE340" s="166" t="s">
        <v>128</v>
      </c>
      <c r="AF340" s="166">
        <v>0</v>
      </c>
      <c r="AG340" s="166"/>
      <c r="AH340" s="166"/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ht="22.5" outlineLevel="1" x14ac:dyDescent="0.2">
      <c r="A341" s="167"/>
      <c r="B341" s="177"/>
      <c r="C341" s="201" t="s">
        <v>309</v>
      </c>
      <c r="D341" s="180"/>
      <c r="E341" s="185">
        <v>0.28643999999999997</v>
      </c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0"/>
      <c r="R341" s="190"/>
      <c r="S341" s="190"/>
      <c r="T341" s="191"/>
      <c r="U341" s="190"/>
      <c r="V341" s="166"/>
      <c r="W341" s="166"/>
      <c r="X341" s="166"/>
      <c r="Y341" s="166"/>
      <c r="Z341" s="166"/>
      <c r="AA341" s="166"/>
      <c r="AB341" s="166"/>
      <c r="AC341" s="166"/>
      <c r="AD341" s="166"/>
      <c r="AE341" s="166" t="s">
        <v>128</v>
      </c>
      <c r="AF341" s="166">
        <v>0</v>
      </c>
      <c r="AG341" s="166"/>
      <c r="AH341" s="166"/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167"/>
      <c r="B342" s="177"/>
      <c r="C342" s="201" t="s">
        <v>285</v>
      </c>
      <c r="D342" s="180"/>
      <c r="E342" s="185"/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0"/>
      <c r="R342" s="190"/>
      <c r="S342" s="190"/>
      <c r="T342" s="191"/>
      <c r="U342" s="190"/>
      <c r="V342" s="166"/>
      <c r="W342" s="166"/>
      <c r="X342" s="166"/>
      <c r="Y342" s="166"/>
      <c r="Z342" s="166"/>
      <c r="AA342" s="166"/>
      <c r="AB342" s="166"/>
      <c r="AC342" s="166"/>
      <c r="AD342" s="166"/>
      <c r="AE342" s="166" t="s">
        <v>128</v>
      </c>
      <c r="AF342" s="166">
        <v>0</v>
      </c>
      <c r="AG342" s="166"/>
      <c r="AH342" s="166"/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outlineLevel="1" x14ac:dyDescent="0.2">
      <c r="A343" s="167"/>
      <c r="B343" s="177"/>
      <c r="C343" s="201" t="s">
        <v>310</v>
      </c>
      <c r="D343" s="180"/>
      <c r="E343" s="185">
        <v>0.44550000000000001</v>
      </c>
      <c r="F343" s="190"/>
      <c r="G343" s="190"/>
      <c r="H343" s="190"/>
      <c r="I343" s="190"/>
      <c r="J343" s="190"/>
      <c r="K343" s="190"/>
      <c r="L343" s="190"/>
      <c r="M343" s="190"/>
      <c r="N343" s="190"/>
      <c r="O343" s="190"/>
      <c r="P343" s="190"/>
      <c r="Q343" s="190"/>
      <c r="R343" s="190"/>
      <c r="S343" s="190"/>
      <c r="T343" s="191"/>
      <c r="U343" s="190"/>
      <c r="V343" s="166"/>
      <c r="W343" s="166"/>
      <c r="X343" s="166"/>
      <c r="Y343" s="166"/>
      <c r="Z343" s="166"/>
      <c r="AA343" s="166"/>
      <c r="AB343" s="166"/>
      <c r="AC343" s="166"/>
      <c r="AD343" s="166"/>
      <c r="AE343" s="166" t="s">
        <v>128</v>
      </c>
      <c r="AF343" s="166">
        <v>0</v>
      </c>
      <c r="AG343" s="166"/>
      <c r="AH343" s="166"/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outlineLevel="1" x14ac:dyDescent="0.2">
      <c r="A344" s="167"/>
      <c r="B344" s="177"/>
      <c r="C344" s="203" t="s">
        <v>147</v>
      </c>
      <c r="D344" s="182"/>
      <c r="E344" s="187">
        <v>0.73194000000000004</v>
      </c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1"/>
      <c r="U344" s="190"/>
      <c r="V344" s="166"/>
      <c r="W344" s="166"/>
      <c r="X344" s="166"/>
      <c r="Y344" s="166"/>
      <c r="Z344" s="166"/>
      <c r="AA344" s="166"/>
      <c r="AB344" s="166"/>
      <c r="AC344" s="166"/>
      <c r="AD344" s="166"/>
      <c r="AE344" s="166" t="s">
        <v>128</v>
      </c>
      <c r="AF344" s="166">
        <v>1</v>
      </c>
      <c r="AG344" s="166"/>
      <c r="AH344" s="166"/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ht="33.75" outlineLevel="1" x14ac:dyDescent="0.2">
      <c r="A345" s="167">
        <v>34</v>
      </c>
      <c r="B345" s="177" t="s">
        <v>351</v>
      </c>
      <c r="C345" s="200" t="s">
        <v>352</v>
      </c>
      <c r="D345" s="179" t="s">
        <v>156</v>
      </c>
      <c r="E345" s="184">
        <v>1.5169999999999999E-2</v>
      </c>
      <c r="F345" s="190">
        <v>19380</v>
      </c>
      <c r="G345" s="190">
        <v>293.99</v>
      </c>
      <c r="H345" s="190">
        <v>19380</v>
      </c>
      <c r="I345" s="190">
        <f>ROUND(E345*H345,2)</f>
        <v>293.99</v>
      </c>
      <c r="J345" s="190">
        <v>0</v>
      </c>
      <c r="K345" s="190">
        <f>ROUND(E345*J345,2)</f>
        <v>0</v>
      </c>
      <c r="L345" s="190">
        <v>21</v>
      </c>
      <c r="M345" s="190">
        <f>G345*(1+L345/100)</f>
        <v>355.72789999999998</v>
      </c>
      <c r="N345" s="190">
        <v>0.7</v>
      </c>
      <c r="O345" s="190">
        <f>ROUND(E345*N345,2)</f>
        <v>0.01</v>
      </c>
      <c r="P345" s="190">
        <v>0</v>
      </c>
      <c r="Q345" s="190">
        <f>ROUND(E345*P345,2)</f>
        <v>0</v>
      </c>
      <c r="R345" s="190"/>
      <c r="S345" s="190"/>
      <c r="T345" s="191">
        <v>0</v>
      </c>
      <c r="U345" s="190">
        <f>ROUND(E345*T345,2)</f>
        <v>0</v>
      </c>
      <c r="V345" s="166"/>
      <c r="W345" s="166"/>
      <c r="X345" s="166"/>
      <c r="Y345" s="166"/>
      <c r="Z345" s="166"/>
      <c r="AA345" s="166"/>
      <c r="AB345" s="166"/>
      <c r="AC345" s="166"/>
      <c r="AD345" s="166"/>
      <c r="AE345" s="166" t="s">
        <v>350</v>
      </c>
      <c r="AF345" s="166"/>
      <c r="AG345" s="166"/>
      <c r="AH345" s="166"/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ht="22.5" outlineLevel="1" x14ac:dyDescent="0.2">
      <c r="A346" s="167"/>
      <c r="B346" s="177"/>
      <c r="C346" s="201" t="s">
        <v>353</v>
      </c>
      <c r="D346" s="180"/>
      <c r="E346" s="185"/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0"/>
      <c r="R346" s="190"/>
      <c r="S346" s="190"/>
      <c r="T346" s="191"/>
      <c r="U346" s="190"/>
      <c r="V346" s="166"/>
      <c r="W346" s="166"/>
      <c r="X346" s="166"/>
      <c r="Y346" s="166"/>
      <c r="Z346" s="166"/>
      <c r="AA346" s="166"/>
      <c r="AB346" s="166"/>
      <c r="AC346" s="166"/>
      <c r="AD346" s="166"/>
      <c r="AE346" s="166" t="s">
        <v>128</v>
      </c>
      <c r="AF346" s="166">
        <v>0</v>
      </c>
      <c r="AG346" s="166"/>
      <c r="AH346" s="166"/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ht="22.5" outlineLevel="1" x14ac:dyDescent="0.2">
      <c r="A347" s="167"/>
      <c r="B347" s="177"/>
      <c r="C347" s="201" t="s">
        <v>165</v>
      </c>
      <c r="D347" s="180"/>
      <c r="E347" s="185"/>
      <c r="F347" s="190"/>
      <c r="G347" s="190"/>
      <c r="H347" s="190"/>
      <c r="I347" s="190"/>
      <c r="J347" s="190"/>
      <c r="K347" s="190"/>
      <c r="L347" s="190"/>
      <c r="M347" s="190"/>
      <c r="N347" s="190"/>
      <c r="O347" s="190"/>
      <c r="P347" s="190"/>
      <c r="Q347" s="190"/>
      <c r="R347" s="190"/>
      <c r="S347" s="190"/>
      <c r="T347" s="191"/>
      <c r="U347" s="190"/>
      <c r="V347" s="166"/>
      <c r="W347" s="166"/>
      <c r="X347" s="166"/>
      <c r="Y347" s="166"/>
      <c r="Z347" s="166"/>
      <c r="AA347" s="166"/>
      <c r="AB347" s="166"/>
      <c r="AC347" s="166"/>
      <c r="AD347" s="166"/>
      <c r="AE347" s="166" t="s">
        <v>128</v>
      </c>
      <c r="AF347" s="166">
        <v>0</v>
      </c>
      <c r="AG347" s="166"/>
      <c r="AH347" s="166"/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ht="22.5" outlineLevel="1" x14ac:dyDescent="0.2">
      <c r="A348" s="167"/>
      <c r="B348" s="177"/>
      <c r="C348" s="201" t="s">
        <v>166</v>
      </c>
      <c r="D348" s="180"/>
      <c r="E348" s="185">
        <v>5.7099999999999998E-3</v>
      </c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1"/>
      <c r="U348" s="190"/>
      <c r="V348" s="166"/>
      <c r="W348" s="166"/>
      <c r="X348" s="166"/>
      <c r="Y348" s="166"/>
      <c r="Z348" s="166"/>
      <c r="AA348" s="166"/>
      <c r="AB348" s="166"/>
      <c r="AC348" s="166"/>
      <c r="AD348" s="166"/>
      <c r="AE348" s="166" t="s">
        <v>128</v>
      </c>
      <c r="AF348" s="166">
        <v>0</v>
      </c>
      <c r="AG348" s="166"/>
      <c r="AH348" s="166"/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167"/>
      <c r="B349" s="177"/>
      <c r="C349" s="201" t="s">
        <v>167</v>
      </c>
      <c r="D349" s="180"/>
      <c r="E349" s="185">
        <v>6.6600000000000001E-3</v>
      </c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0"/>
      <c r="R349" s="190"/>
      <c r="S349" s="190"/>
      <c r="T349" s="191"/>
      <c r="U349" s="190"/>
      <c r="V349" s="166"/>
      <c r="W349" s="166"/>
      <c r="X349" s="166"/>
      <c r="Y349" s="166"/>
      <c r="Z349" s="166"/>
      <c r="AA349" s="166"/>
      <c r="AB349" s="166"/>
      <c r="AC349" s="166"/>
      <c r="AD349" s="166"/>
      <c r="AE349" s="166" t="s">
        <v>128</v>
      </c>
      <c r="AF349" s="166">
        <v>0</v>
      </c>
      <c r="AG349" s="166"/>
      <c r="AH349" s="166"/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ht="22.5" outlineLevel="1" x14ac:dyDescent="0.2">
      <c r="A350" s="167"/>
      <c r="B350" s="177"/>
      <c r="C350" s="201" t="s">
        <v>168</v>
      </c>
      <c r="D350" s="180"/>
      <c r="E350" s="185">
        <v>2.81E-3</v>
      </c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0"/>
      <c r="R350" s="190"/>
      <c r="S350" s="190"/>
      <c r="T350" s="191"/>
      <c r="U350" s="190"/>
      <c r="V350" s="166"/>
      <c r="W350" s="166"/>
      <c r="X350" s="166"/>
      <c r="Y350" s="166"/>
      <c r="Z350" s="166"/>
      <c r="AA350" s="166"/>
      <c r="AB350" s="166"/>
      <c r="AC350" s="166"/>
      <c r="AD350" s="166"/>
      <c r="AE350" s="166" t="s">
        <v>128</v>
      </c>
      <c r="AF350" s="166">
        <v>0</v>
      </c>
      <c r="AG350" s="166"/>
      <c r="AH350" s="166"/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ht="33.75" outlineLevel="1" x14ac:dyDescent="0.2">
      <c r="A351" s="167">
        <v>35</v>
      </c>
      <c r="B351" s="177" t="s">
        <v>354</v>
      </c>
      <c r="C351" s="200" t="s">
        <v>355</v>
      </c>
      <c r="D351" s="179" t="s">
        <v>356</v>
      </c>
      <c r="E351" s="184">
        <v>32</v>
      </c>
      <c r="F351" s="190">
        <v>93.5</v>
      </c>
      <c r="G351" s="190">
        <v>2992</v>
      </c>
      <c r="H351" s="190">
        <v>93.5</v>
      </c>
      <c r="I351" s="190">
        <f>ROUND(E351*H351,2)</f>
        <v>2992</v>
      </c>
      <c r="J351" s="190">
        <v>0</v>
      </c>
      <c r="K351" s="190">
        <f>ROUND(E351*J351,2)</f>
        <v>0</v>
      </c>
      <c r="L351" s="190">
        <v>21</v>
      </c>
      <c r="M351" s="190">
        <f>G351*(1+L351/100)</f>
        <v>3620.3199999999997</v>
      </c>
      <c r="N351" s="190">
        <v>0</v>
      </c>
      <c r="O351" s="190">
        <f>ROUND(E351*N351,2)</f>
        <v>0</v>
      </c>
      <c r="P351" s="190">
        <v>0</v>
      </c>
      <c r="Q351" s="190">
        <f>ROUND(E351*P351,2)</f>
        <v>0</v>
      </c>
      <c r="R351" s="190"/>
      <c r="S351" s="190"/>
      <c r="T351" s="191">
        <v>0</v>
      </c>
      <c r="U351" s="190">
        <f>ROUND(E351*T351,2)</f>
        <v>0</v>
      </c>
      <c r="V351" s="166"/>
      <c r="W351" s="166"/>
      <c r="X351" s="166"/>
      <c r="Y351" s="166"/>
      <c r="Z351" s="166"/>
      <c r="AA351" s="166"/>
      <c r="AB351" s="166"/>
      <c r="AC351" s="166"/>
      <c r="AD351" s="166"/>
      <c r="AE351" s="166" t="s">
        <v>350</v>
      </c>
      <c r="AF351" s="166"/>
      <c r="AG351" s="166"/>
      <c r="AH351" s="166"/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outlineLevel="1" x14ac:dyDescent="0.2">
      <c r="A352" s="167"/>
      <c r="B352" s="177"/>
      <c r="C352" s="201" t="s">
        <v>245</v>
      </c>
      <c r="D352" s="180"/>
      <c r="E352" s="185"/>
      <c r="F352" s="190"/>
      <c r="G352" s="190"/>
      <c r="H352" s="190"/>
      <c r="I352" s="190"/>
      <c r="J352" s="190"/>
      <c r="K352" s="190"/>
      <c r="L352" s="190"/>
      <c r="M352" s="190"/>
      <c r="N352" s="190"/>
      <c r="O352" s="190"/>
      <c r="P352" s="190"/>
      <c r="Q352" s="190"/>
      <c r="R352" s="190"/>
      <c r="S352" s="190"/>
      <c r="T352" s="191"/>
      <c r="U352" s="190"/>
      <c r="V352" s="166"/>
      <c r="W352" s="166"/>
      <c r="X352" s="166"/>
      <c r="Y352" s="166"/>
      <c r="Z352" s="166"/>
      <c r="AA352" s="166"/>
      <c r="AB352" s="166"/>
      <c r="AC352" s="166"/>
      <c r="AD352" s="166"/>
      <c r="AE352" s="166" t="s">
        <v>128</v>
      </c>
      <c r="AF352" s="166">
        <v>0</v>
      </c>
      <c r="AG352" s="166"/>
      <c r="AH352" s="166"/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ht="22.5" outlineLevel="1" x14ac:dyDescent="0.2">
      <c r="A353" s="167"/>
      <c r="B353" s="177"/>
      <c r="C353" s="201" t="s">
        <v>235</v>
      </c>
      <c r="D353" s="180"/>
      <c r="E353" s="185"/>
      <c r="F353" s="190"/>
      <c r="G353" s="190"/>
      <c r="H353" s="190"/>
      <c r="I353" s="190"/>
      <c r="J353" s="190"/>
      <c r="K353" s="190"/>
      <c r="L353" s="190"/>
      <c r="M353" s="190"/>
      <c r="N353" s="190"/>
      <c r="O353" s="190"/>
      <c r="P353" s="190"/>
      <c r="Q353" s="190"/>
      <c r="R353" s="190"/>
      <c r="S353" s="190"/>
      <c r="T353" s="191"/>
      <c r="U353" s="190"/>
      <c r="V353" s="166"/>
      <c r="W353" s="166"/>
      <c r="X353" s="166"/>
      <c r="Y353" s="166"/>
      <c r="Z353" s="166"/>
      <c r="AA353" s="166"/>
      <c r="AB353" s="166"/>
      <c r="AC353" s="166"/>
      <c r="AD353" s="166"/>
      <c r="AE353" s="166" t="s">
        <v>128</v>
      </c>
      <c r="AF353" s="166">
        <v>0</v>
      </c>
      <c r="AG353" s="166"/>
      <c r="AH353" s="166"/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outlineLevel="1" x14ac:dyDescent="0.2">
      <c r="A354" s="167"/>
      <c r="B354" s="177"/>
      <c r="C354" s="201" t="s">
        <v>193</v>
      </c>
      <c r="D354" s="180"/>
      <c r="E354" s="185"/>
      <c r="F354" s="190"/>
      <c r="G354" s="190"/>
      <c r="H354" s="190"/>
      <c r="I354" s="190"/>
      <c r="J354" s="190"/>
      <c r="K354" s="190"/>
      <c r="L354" s="190"/>
      <c r="M354" s="190"/>
      <c r="N354" s="190"/>
      <c r="O354" s="190"/>
      <c r="P354" s="190"/>
      <c r="Q354" s="190"/>
      <c r="R354" s="190"/>
      <c r="S354" s="190"/>
      <c r="T354" s="191"/>
      <c r="U354" s="190"/>
      <c r="V354" s="166"/>
      <c r="W354" s="166"/>
      <c r="X354" s="166"/>
      <c r="Y354" s="166"/>
      <c r="Z354" s="166"/>
      <c r="AA354" s="166"/>
      <c r="AB354" s="166"/>
      <c r="AC354" s="166"/>
      <c r="AD354" s="166"/>
      <c r="AE354" s="166" t="s">
        <v>128</v>
      </c>
      <c r="AF354" s="166">
        <v>0</v>
      </c>
      <c r="AG354" s="166"/>
      <c r="AH354" s="166"/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outlineLevel="1" x14ac:dyDescent="0.2">
      <c r="A355" s="167"/>
      <c r="B355" s="177"/>
      <c r="C355" s="201" t="s">
        <v>236</v>
      </c>
      <c r="D355" s="180"/>
      <c r="E355" s="185">
        <v>4</v>
      </c>
      <c r="F355" s="190"/>
      <c r="G355" s="190"/>
      <c r="H355" s="190"/>
      <c r="I355" s="190"/>
      <c r="J355" s="190"/>
      <c r="K355" s="190"/>
      <c r="L355" s="190"/>
      <c r="M355" s="190"/>
      <c r="N355" s="190"/>
      <c r="O355" s="190"/>
      <c r="P355" s="190"/>
      <c r="Q355" s="190"/>
      <c r="R355" s="190"/>
      <c r="S355" s="190"/>
      <c r="T355" s="191"/>
      <c r="U355" s="190"/>
      <c r="V355" s="166"/>
      <c r="W355" s="166"/>
      <c r="X355" s="166"/>
      <c r="Y355" s="166"/>
      <c r="Z355" s="166"/>
      <c r="AA355" s="166"/>
      <c r="AB355" s="166"/>
      <c r="AC355" s="166"/>
      <c r="AD355" s="166"/>
      <c r="AE355" s="166" t="s">
        <v>128</v>
      </c>
      <c r="AF355" s="166">
        <v>0</v>
      </c>
      <c r="AG355" s="166"/>
      <c r="AH355" s="166"/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outlineLevel="1" x14ac:dyDescent="0.2">
      <c r="A356" s="167"/>
      <c r="B356" s="177"/>
      <c r="C356" s="201" t="s">
        <v>237</v>
      </c>
      <c r="D356" s="180"/>
      <c r="E356" s="185">
        <v>4</v>
      </c>
      <c r="F356" s="190"/>
      <c r="G356" s="190"/>
      <c r="H356" s="190"/>
      <c r="I356" s="190"/>
      <c r="J356" s="190"/>
      <c r="K356" s="190"/>
      <c r="L356" s="190"/>
      <c r="M356" s="190"/>
      <c r="N356" s="190"/>
      <c r="O356" s="190"/>
      <c r="P356" s="190"/>
      <c r="Q356" s="190"/>
      <c r="R356" s="190"/>
      <c r="S356" s="190"/>
      <c r="T356" s="191"/>
      <c r="U356" s="190"/>
      <c r="V356" s="166"/>
      <c r="W356" s="166"/>
      <c r="X356" s="166"/>
      <c r="Y356" s="166"/>
      <c r="Z356" s="166"/>
      <c r="AA356" s="166"/>
      <c r="AB356" s="166"/>
      <c r="AC356" s="166"/>
      <c r="AD356" s="166"/>
      <c r="AE356" s="166" t="s">
        <v>128</v>
      </c>
      <c r="AF356" s="166">
        <v>0</v>
      </c>
      <c r="AG356" s="166"/>
      <c r="AH356" s="166"/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outlineLevel="1" x14ac:dyDescent="0.2">
      <c r="A357" s="167"/>
      <c r="B357" s="177"/>
      <c r="C357" s="201" t="s">
        <v>238</v>
      </c>
      <c r="D357" s="180"/>
      <c r="E357" s="185">
        <v>4</v>
      </c>
      <c r="F357" s="190"/>
      <c r="G357" s="190"/>
      <c r="H357" s="190"/>
      <c r="I357" s="190"/>
      <c r="J357" s="190"/>
      <c r="K357" s="190"/>
      <c r="L357" s="190"/>
      <c r="M357" s="190"/>
      <c r="N357" s="190"/>
      <c r="O357" s="190"/>
      <c r="P357" s="190"/>
      <c r="Q357" s="190"/>
      <c r="R357" s="190"/>
      <c r="S357" s="190"/>
      <c r="T357" s="191"/>
      <c r="U357" s="190"/>
      <c r="V357" s="166"/>
      <c r="W357" s="166"/>
      <c r="X357" s="166"/>
      <c r="Y357" s="166"/>
      <c r="Z357" s="166"/>
      <c r="AA357" s="166"/>
      <c r="AB357" s="166"/>
      <c r="AC357" s="166"/>
      <c r="AD357" s="166"/>
      <c r="AE357" s="166" t="s">
        <v>128</v>
      </c>
      <c r="AF357" s="166">
        <v>0</v>
      </c>
      <c r="AG357" s="166"/>
      <c r="AH357" s="166"/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167"/>
      <c r="B358" s="177"/>
      <c r="C358" s="201" t="s">
        <v>239</v>
      </c>
      <c r="D358" s="180"/>
      <c r="E358" s="185">
        <v>4</v>
      </c>
      <c r="F358" s="190"/>
      <c r="G358" s="190"/>
      <c r="H358" s="190"/>
      <c r="I358" s="190"/>
      <c r="J358" s="190"/>
      <c r="K358" s="190"/>
      <c r="L358" s="190"/>
      <c r="M358" s="190"/>
      <c r="N358" s="190"/>
      <c r="O358" s="190"/>
      <c r="P358" s="190"/>
      <c r="Q358" s="190"/>
      <c r="R358" s="190"/>
      <c r="S358" s="190"/>
      <c r="T358" s="191"/>
      <c r="U358" s="190"/>
      <c r="V358" s="166"/>
      <c r="W358" s="166"/>
      <c r="X358" s="166"/>
      <c r="Y358" s="166"/>
      <c r="Z358" s="166"/>
      <c r="AA358" s="166"/>
      <c r="AB358" s="166"/>
      <c r="AC358" s="166"/>
      <c r="AD358" s="166"/>
      <c r="AE358" s="166" t="s">
        <v>128</v>
      </c>
      <c r="AF358" s="166">
        <v>0</v>
      </c>
      <c r="AG358" s="166"/>
      <c r="AH358" s="166"/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outlineLevel="1" x14ac:dyDescent="0.2">
      <c r="A359" s="167"/>
      <c r="B359" s="177"/>
      <c r="C359" s="201" t="s">
        <v>240</v>
      </c>
      <c r="D359" s="180"/>
      <c r="E359" s="185">
        <v>4</v>
      </c>
      <c r="F359" s="190"/>
      <c r="G359" s="190"/>
      <c r="H359" s="190"/>
      <c r="I359" s="190"/>
      <c r="J359" s="190"/>
      <c r="K359" s="190"/>
      <c r="L359" s="190"/>
      <c r="M359" s="190"/>
      <c r="N359" s="190"/>
      <c r="O359" s="190"/>
      <c r="P359" s="190"/>
      <c r="Q359" s="190"/>
      <c r="R359" s="190"/>
      <c r="S359" s="190"/>
      <c r="T359" s="191"/>
      <c r="U359" s="190"/>
      <c r="V359" s="166"/>
      <c r="W359" s="166"/>
      <c r="X359" s="166"/>
      <c r="Y359" s="166"/>
      <c r="Z359" s="166"/>
      <c r="AA359" s="166"/>
      <c r="AB359" s="166"/>
      <c r="AC359" s="166"/>
      <c r="AD359" s="166"/>
      <c r="AE359" s="166" t="s">
        <v>128</v>
      </c>
      <c r="AF359" s="166">
        <v>0</v>
      </c>
      <c r="AG359" s="166"/>
      <c r="AH359" s="166"/>
      <c r="AI359" s="166"/>
      <c r="AJ359" s="166"/>
      <c r="AK359" s="166"/>
      <c r="AL359" s="166"/>
      <c r="AM359" s="166"/>
      <c r="AN359" s="166"/>
      <c r="AO359" s="166"/>
      <c r="AP359" s="166"/>
      <c r="AQ359" s="166"/>
      <c r="AR359" s="166"/>
      <c r="AS359" s="166"/>
      <c r="AT359" s="166"/>
      <c r="AU359" s="166"/>
      <c r="AV359" s="166"/>
      <c r="AW359" s="166"/>
      <c r="AX359" s="166"/>
      <c r="AY359" s="166"/>
      <c r="AZ359" s="166"/>
      <c r="BA359" s="166"/>
      <c r="BB359" s="166"/>
      <c r="BC359" s="166"/>
      <c r="BD359" s="166"/>
      <c r="BE359" s="166"/>
      <c r="BF359" s="166"/>
      <c r="BG359" s="166"/>
      <c r="BH359" s="166"/>
    </row>
    <row r="360" spans="1:60" outlineLevel="1" x14ac:dyDescent="0.2">
      <c r="A360" s="167"/>
      <c r="B360" s="177"/>
      <c r="C360" s="201" t="s">
        <v>241</v>
      </c>
      <c r="D360" s="180"/>
      <c r="E360" s="185">
        <v>8</v>
      </c>
      <c r="F360" s="190"/>
      <c r="G360" s="190"/>
      <c r="H360" s="190"/>
      <c r="I360" s="190"/>
      <c r="J360" s="190"/>
      <c r="K360" s="190"/>
      <c r="L360" s="190"/>
      <c r="M360" s="190"/>
      <c r="N360" s="190"/>
      <c r="O360" s="190"/>
      <c r="P360" s="190"/>
      <c r="Q360" s="190"/>
      <c r="R360" s="190"/>
      <c r="S360" s="190"/>
      <c r="T360" s="191"/>
      <c r="U360" s="190"/>
      <c r="V360" s="166"/>
      <c r="W360" s="166"/>
      <c r="X360" s="166"/>
      <c r="Y360" s="166"/>
      <c r="Z360" s="166"/>
      <c r="AA360" s="166"/>
      <c r="AB360" s="166"/>
      <c r="AC360" s="166"/>
      <c r="AD360" s="166"/>
      <c r="AE360" s="166" t="s">
        <v>128</v>
      </c>
      <c r="AF360" s="166">
        <v>0</v>
      </c>
      <c r="AG360" s="166"/>
      <c r="AH360" s="166"/>
      <c r="AI360" s="166"/>
      <c r="AJ360" s="166"/>
      <c r="AK360" s="166"/>
      <c r="AL360" s="166"/>
      <c r="AM360" s="166"/>
      <c r="AN360" s="166"/>
      <c r="AO360" s="166"/>
      <c r="AP360" s="166"/>
      <c r="AQ360" s="166"/>
      <c r="AR360" s="166"/>
      <c r="AS360" s="166"/>
      <c r="AT360" s="166"/>
      <c r="AU360" s="166"/>
      <c r="AV360" s="166"/>
      <c r="AW360" s="166"/>
      <c r="AX360" s="166"/>
      <c r="AY360" s="166"/>
      <c r="AZ360" s="166"/>
      <c r="BA360" s="166"/>
      <c r="BB360" s="166"/>
      <c r="BC360" s="166"/>
      <c r="BD360" s="166"/>
      <c r="BE360" s="166"/>
      <c r="BF360" s="166"/>
      <c r="BG360" s="166"/>
      <c r="BH360" s="166"/>
    </row>
    <row r="361" spans="1:60" outlineLevel="1" x14ac:dyDescent="0.2">
      <c r="A361" s="167"/>
      <c r="B361" s="177"/>
      <c r="C361" s="201" t="s">
        <v>242</v>
      </c>
      <c r="D361" s="180"/>
      <c r="E361" s="185">
        <v>4</v>
      </c>
      <c r="F361" s="190"/>
      <c r="G361" s="190"/>
      <c r="H361" s="190"/>
      <c r="I361" s="190"/>
      <c r="J361" s="190"/>
      <c r="K361" s="190"/>
      <c r="L361" s="190"/>
      <c r="M361" s="190"/>
      <c r="N361" s="190"/>
      <c r="O361" s="190"/>
      <c r="P361" s="190"/>
      <c r="Q361" s="190"/>
      <c r="R361" s="190"/>
      <c r="S361" s="190"/>
      <c r="T361" s="191"/>
      <c r="U361" s="190"/>
      <c r="V361" s="166"/>
      <c r="W361" s="166"/>
      <c r="X361" s="166"/>
      <c r="Y361" s="166"/>
      <c r="Z361" s="166"/>
      <c r="AA361" s="166"/>
      <c r="AB361" s="166"/>
      <c r="AC361" s="166"/>
      <c r="AD361" s="166"/>
      <c r="AE361" s="166" t="s">
        <v>128</v>
      </c>
      <c r="AF361" s="166">
        <v>0</v>
      </c>
      <c r="AG361" s="166"/>
      <c r="AH361" s="166"/>
      <c r="AI361" s="166"/>
      <c r="AJ361" s="166"/>
      <c r="AK361" s="166"/>
      <c r="AL361" s="166"/>
      <c r="AM361" s="166"/>
      <c r="AN361" s="166"/>
      <c r="AO361" s="166"/>
      <c r="AP361" s="166"/>
      <c r="AQ361" s="166"/>
      <c r="AR361" s="166"/>
      <c r="AS361" s="166"/>
      <c r="AT361" s="166"/>
      <c r="AU361" s="166"/>
      <c r="AV361" s="166"/>
      <c r="AW361" s="166"/>
      <c r="AX361" s="166"/>
      <c r="AY361" s="166"/>
      <c r="AZ361" s="166"/>
      <c r="BA361" s="166"/>
      <c r="BB361" s="166"/>
      <c r="BC361" s="166"/>
      <c r="BD361" s="166"/>
      <c r="BE361" s="166"/>
      <c r="BF361" s="166"/>
      <c r="BG361" s="166"/>
      <c r="BH361" s="166"/>
    </row>
    <row r="362" spans="1:60" outlineLevel="1" x14ac:dyDescent="0.2">
      <c r="A362" s="167"/>
      <c r="B362" s="177"/>
      <c r="C362" s="203" t="s">
        <v>147</v>
      </c>
      <c r="D362" s="182"/>
      <c r="E362" s="187">
        <v>32</v>
      </c>
      <c r="F362" s="190"/>
      <c r="G362" s="190"/>
      <c r="H362" s="190"/>
      <c r="I362" s="190"/>
      <c r="J362" s="190"/>
      <c r="K362" s="190"/>
      <c r="L362" s="190"/>
      <c r="M362" s="190"/>
      <c r="N362" s="190"/>
      <c r="O362" s="190"/>
      <c r="P362" s="190"/>
      <c r="Q362" s="190"/>
      <c r="R362" s="190"/>
      <c r="S362" s="190"/>
      <c r="T362" s="191"/>
      <c r="U362" s="190"/>
      <c r="V362" s="166"/>
      <c r="W362" s="166"/>
      <c r="X362" s="166"/>
      <c r="Y362" s="166"/>
      <c r="Z362" s="166"/>
      <c r="AA362" s="166"/>
      <c r="AB362" s="166"/>
      <c r="AC362" s="166"/>
      <c r="AD362" s="166"/>
      <c r="AE362" s="166" t="s">
        <v>128</v>
      </c>
      <c r="AF362" s="166">
        <v>1</v>
      </c>
      <c r="AG362" s="166"/>
      <c r="AH362" s="166"/>
      <c r="AI362" s="166"/>
      <c r="AJ362" s="166"/>
      <c r="AK362" s="166"/>
      <c r="AL362" s="166"/>
      <c r="AM362" s="166"/>
      <c r="AN362" s="166"/>
      <c r="AO362" s="166"/>
      <c r="AP362" s="166"/>
      <c r="AQ362" s="166"/>
      <c r="AR362" s="166"/>
      <c r="AS362" s="166"/>
      <c r="AT362" s="166"/>
      <c r="AU362" s="166"/>
      <c r="AV362" s="166"/>
      <c r="AW362" s="166"/>
      <c r="AX362" s="166"/>
      <c r="AY362" s="166"/>
      <c r="AZ362" s="166"/>
      <c r="BA362" s="166"/>
      <c r="BB362" s="166"/>
      <c r="BC362" s="166"/>
      <c r="BD362" s="166"/>
      <c r="BE362" s="166"/>
      <c r="BF362" s="166"/>
      <c r="BG362" s="166"/>
      <c r="BH362" s="166"/>
    </row>
    <row r="363" spans="1:60" ht="22.5" outlineLevel="1" x14ac:dyDescent="0.2">
      <c r="A363" s="167">
        <v>36</v>
      </c>
      <c r="B363" s="177" t="s">
        <v>357</v>
      </c>
      <c r="C363" s="200" t="s">
        <v>358</v>
      </c>
      <c r="D363" s="179" t="s">
        <v>216</v>
      </c>
      <c r="E363" s="184">
        <v>1.98881</v>
      </c>
      <c r="F363" s="190">
        <v>1072.7</v>
      </c>
      <c r="G363" s="190">
        <v>2133.4</v>
      </c>
      <c r="H363" s="190">
        <v>0</v>
      </c>
      <c r="I363" s="190">
        <f>ROUND(E363*H363,2)</f>
        <v>0</v>
      </c>
      <c r="J363" s="190">
        <v>1072.7</v>
      </c>
      <c r="K363" s="190">
        <f>ROUND(E363*J363,2)</f>
        <v>2133.4</v>
      </c>
      <c r="L363" s="190">
        <v>21</v>
      </c>
      <c r="M363" s="190">
        <f>G363*(1+L363/100)</f>
        <v>2581.4140000000002</v>
      </c>
      <c r="N363" s="190">
        <v>0</v>
      </c>
      <c r="O363" s="190">
        <f>ROUND(E363*N363,2)</f>
        <v>0</v>
      </c>
      <c r="P363" s="190">
        <v>0</v>
      </c>
      <c r="Q363" s="190">
        <f>ROUND(E363*P363,2)</f>
        <v>0</v>
      </c>
      <c r="R363" s="190"/>
      <c r="S363" s="190"/>
      <c r="T363" s="191">
        <v>0</v>
      </c>
      <c r="U363" s="190">
        <f>ROUND(E363*T363,2)</f>
        <v>0</v>
      </c>
      <c r="V363" s="166"/>
      <c r="W363" s="166"/>
      <c r="X363" s="166"/>
      <c r="Y363" s="166"/>
      <c r="Z363" s="166"/>
      <c r="AA363" s="166"/>
      <c r="AB363" s="166"/>
      <c r="AC363" s="166"/>
      <c r="AD363" s="166"/>
      <c r="AE363" s="166" t="s">
        <v>217</v>
      </c>
      <c r="AF363" s="166"/>
      <c r="AG363" s="166"/>
      <c r="AH363" s="166"/>
      <c r="AI363" s="166"/>
      <c r="AJ363" s="166"/>
      <c r="AK363" s="166"/>
      <c r="AL363" s="166"/>
      <c r="AM363" s="166"/>
      <c r="AN363" s="166"/>
      <c r="AO363" s="166"/>
      <c r="AP363" s="166"/>
      <c r="AQ363" s="166"/>
      <c r="AR363" s="166"/>
      <c r="AS363" s="166"/>
      <c r="AT363" s="166"/>
      <c r="AU363" s="166"/>
      <c r="AV363" s="166"/>
      <c r="AW363" s="166"/>
      <c r="AX363" s="166"/>
      <c r="AY363" s="166"/>
      <c r="AZ363" s="166"/>
      <c r="BA363" s="166"/>
      <c r="BB363" s="166"/>
      <c r="BC363" s="166"/>
      <c r="BD363" s="166"/>
      <c r="BE363" s="166"/>
      <c r="BF363" s="166"/>
      <c r="BG363" s="166"/>
      <c r="BH363" s="166"/>
    </row>
    <row r="364" spans="1:60" outlineLevel="1" x14ac:dyDescent="0.2">
      <c r="A364" s="167"/>
      <c r="B364" s="177"/>
      <c r="C364" s="201" t="s">
        <v>218</v>
      </c>
      <c r="D364" s="180"/>
      <c r="E364" s="185"/>
      <c r="F364" s="190"/>
      <c r="G364" s="190"/>
      <c r="H364" s="190"/>
      <c r="I364" s="190"/>
      <c r="J364" s="190"/>
      <c r="K364" s="190"/>
      <c r="L364" s="190"/>
      <c r="M364" s="190"/>
      <c r="N364" s="190"/>
      <c r="O364" s="190"/>
      <c r="P364" s="190"/>
      <c r="Q364" s="190"/>
      <c r="R364" s="190"/>
      <c r="S364" s="190"/>
      <c r="T364" s="191"/>
      <c r="U364" s="190"/>
      <c r="V364" s="166"/>
      <c r="W364" s="166"/>
      <c r="X364" s="166"/>
      <c r="Y364" s="166"/>
      <c r="Z364" s="166"/>
      <c r="AA364" s="166"/>
      <c r="AB364" s="166"/>
      <c r="AC364" s="166"/>
      <c r="AD364" s="166"/>
      <c r="AE364" s="166" t="s">
        <v>128</v>
      </c>
      <c r="AF364" s="166">
        <v>0</v>
      </c>
      <c r="AG364" s="166"/>
      <c r="AH364" s="166"/>
      <c r="AI364" s="166"/>
      <c r="AJ364" s="166"/>
      <c r="AK364" s="166"/>
      <c r="AL364" s="166"/>
      <c r="AM364" s="166"/>
      <c r="AN364" s="166"/>
      <c r="AO364" s="166"/>
      <c r="AP364" s="166"/>
      <c r="AQ364" s="166"/>
      <c r="AR364" s="166"/>
      <c r="AS364" s="166"/>
      <c r="AT364" s="166"/>
      <c r="AU364" s="166"/>
      <c r="AV364" s="166"/>
      <c r="AW364" s="166"/>
      <c r="AX364" s="166"/>
      <c r="AY364" s="166"/>
      <c r="AZ364" s="166"/>
      <c r="BA364" s="166"/>
      <c r="BB364" s="166"/>
      <c r="BC364" s="166"/>
      <c r="BD364" s="166"/>
      <c r="BE364" s="166"/>
      <c r="BF364" s="166"/>
      <c r="BG364" s="166"/>
      <c r="BH364" s="166"/>
    </row>
    <row r="365" spans="1:60" outlineLevel="1" x14ac:dyDescent="0.2">
      <c r="A365" s="167"/>
      <c r="B365" s="177"/>
      <c r="C365" s="201" t="s">
        <v>359</v>
      </c>
      <c r="D365" s="180"/>
      <c r="E365" s="185"/>
      <c r="F365" s="190"/>
      <c r="G365" s="190"/>
      <c r="H365" s="190"/>
      <c r="I365" s="190"/>
      <c r="J365" s="190"/>
      <c r="K365" s="190"/>
      <c r="L365" s="190"/>
      <c r="M365" s="190"/>
      <c r="N365" s="190"/>
      <c r="O365" s="190"/>
      <c r="P365" s="190"/>
      <c r="Q365" s="190"/>
      <c r="R365" s="190"/>
      <c r="S365" s="190"/>
      <c r="T365" s="191"/>
      <c r="U365" s="190"/>
      <c r="V365" s="166"/>
      <c r="W365" s="166"/>
      <c r="X365" s="166"/>
      <c r="Y365" s="166"/>
      <c r="Z365" s="166"/>
      <c r="AA365" s="166"/>
      <c r="AB365" s="166"/>
      <c r="AC365" s="166"/>
      <c r="AD365" s="166"/>
      <c r="AE365" s="166" t="s">
        <v>128</v>
      </c>
      <c r="AF365" s="166">
        <v>0</v>
      </c>
      <c r="AG365" s="166"/>
      <c r="AH365" s="166"/>
      <c r="AI365" s="166"/>
      <c r="AJ365" s="166"/>
      <c r="AK365" s="166"/>
      <c r="AL365" s="166"/>
      <c r="AM365" s="166"/>
      <c r="AN365" s="166"/>
      <c r="AO365" s="166"/>
      <c r="AP365" s="166"/>
      <c r="AQ365" s="166"/>
      <c r="AR365" s="166"/>
      <c r="AS365" s="166"/>
      <c r="AT365" s="166"/>
      <c r="AU365" s="166"/>
      <c r="AV365" s="166"/>
      <c r="AW365" s="166"/>
      <c r="AX365" s="166"/>
      <c r="AY365" s="166"/>
      <c r="AZ365" s="166"/>
      <c r="BA365" s="166"/>
      <c r="BB365" s="166"/>
      <c r="BC365" s="166"/>
      <c r="BD365" s="166"/>
      <c r="BE365" s="166"/>
      <c r="BF365" s="166"/>
      <c r="BG365" s="166"/>
      <c r="BH365" s="166"/>
    </row>
    <row r="366" spans="1:60" outlineLevel="1" x14ac:dyDescent="0.2">
      <c r="A366" s="167"/>
      <c r="B366" s="177"/>
      <c r="C366" s="201" t="s">
        <v>360</v>
      </c>
      <c r="D366" s="180"/>
      <c r="E366" s="185">
        <v>1.98881</v>
      </c>
      <c r="F366" s="190"/>
      <c r="G366" s="190"/>
      <c r="H366" s="190"/>
      <c r="I366" s="190"/>
      <c r="J366" s="190"/>
      <c r="K366" s="190"/>
      <c r="L366" s="190"/>
      <c r="M366" s="190"/>
      <c r="N366" s="190"/>
      <c r="O366" s="190"/>
      <c r="P366" s="190"/>
      <c r="Q366" s="190"/>
      <c r="R366" s="190"/>
      <c r="S366" s="190"/>
      <c r="T366" s="191"/>
      <c r="U366" s="190"/>
      <c r="V366" s="166"/>
      <c r="W366" s="166"/>
      <c r="X366" s="166"/>
      <c r="Y366" s="166"/>
      <c r="Z366" s="166"/>
      <c r="AA366" s="166"/>
      <c r="AB366" s="166"/>
      <c r="AC366" s="166"/>
      <c r="AD366" s="166"/>
      <c r="AE366" s="166" t="s">
        <v>128</v>
      </c>
      <c r="AF366" s="166">
        <v>0</v>
      </c>
      <c r="AG366" s="166"/>
      <c r="AH366" s="166"/>
      <c r="AI366" s="166"/>
      <c r="AJ366" s="166"/>
      <c r="AK366" s="166"/>
      <c r="AL366" s="166"/>
      <c r="AM366" s="166"/>
      <c r="AN366" s="166"/>
      <c r="AO366" s="166"/>
      <c r="AP366" s="166"/>
      <c r="AQ366" s="166"/>
      <c r="AR366" s="166"/>
      <c r="AS366" s="166"/>
      <c r="AT366" s="166"/>
      <c r="AU366" s="166"/>
      <c r="AV366" s="166"/>
      <c r="AW366" s="166"/>
      <c r="AX366" s="166"/>
      <c r="AY366" s="166"/>
      <c r="AZ366" s="166"/>
      <c r="BA366" s="166"/>
      <c r="BB366" s="166"/>
      <c r="BC366" s="166"/>
      <c r="BD366" s="166"/>
      <c r="BE366" s="166"/>
      <c r="BF366" s="166"/>
      <c r="BG366" s="166"/>
      <c r="BH366" s="166"/>
    </row>
    <row r="367" spans="1:60" x14ac:dyDescent="0.2">
      <c r="A367" s="173" t="s">
        <v>121</v>
      </c>
      <c r="B367" s="178" t="s">
        <v>92</v>
      </c>
      <c r="C367" s="202" t="s">
        <v>93</v>
      </c>
      <c r="D367" s="181"/>
      <c r="E367" s="186"/>
      <c r="F367" s="192"/>
      <c r="G367" s="192">
        <f>SUMIF(AE368:AE391,"&lt;&gt;NOR",G368:G391)</f>
        <v>28156.59</v>
      </c>
      <c r="H367" s="192"/>
      <c r="I367" s="192">
        <f>SUM(I368:I391)</f>
        <v>16856.239999999998</v>
      </c>
      <c r="J367" s="192"/>
      <c r="K367" s="192">
        <f>SUM(K368:K391)</f>
        <v>11300.34</v>
      </c>
      <c r="L367" s="192"/>
      <c r="M367" s="192">
        <f>SUM(M368:M391)</f>
        <v>34069.473900000005</v>
      </c>
      <c r="N367" s="192"/>
      <c r="O367" s="192">
        <f>SUM(O368:O391)</f>
        <v>6.9999999999999993E-2</v>
      </c>
      <c r="P367" s="192"/>
      <c r="Q367" s="192">
        <f>SUM(Q368:Q391)</f>
        <v>0</v>
      </c>
      <c r="R367" s="192"/>
      <c r="S367" s="192"/>
      <c r="T367" s="193"/>
      <c r="U367" s="192">
        <f>SUM(U368:U391)</f>
        <v>48.599999999999994</v>
      </c>
      <c r="AE367" t="s">
        <v>122</v>
      </c>
    </row>
    <row r="368" spans="1:60" outlineLevel="1" x14ac:dyDescent="0.2">
      <c r="A368" s="167">
        <v>37</v>
      </c>
      <c r="B368" s="177" t="s">
        <v>361</v>
      </c>
      <c r="C368" s="200" t="s">
        <v>362</v>
      </c>
      <c r="D368" s="179" t="s">
        <v>125</v>
      </c>
      <c r="E368" s="184">
        <v>279.88749000000001</v>
      </c>
      <c r="F368" s="190">
        <v>89</v>
      </c>
      <c r="G368" s="190">
        <v>24909.99</v>
      </c>
      <c r="H368" s="190">
        <v>53.84</v>
      </c>
      <c r="I368" s="190">
        <f>ROUND(E368*H368,2)</f>
        <v>15069.14</v>
      </c>
      <c r="J368" s="190">
        <v>35.159999999999997</v>
      </c>
      <c r="K368" s="190">
        <f>ROUND(E368*J368,2)</f>
        <v>9840.84</v>
      </c>
      <c r="L368" s="190">
        <v>21</v>
      </c>
      <c r="M368" s="190">
        <f>G368*(1+L368/100)</f>
        <v>30141.087900000002</v>
      </c>
      <c r="N368" s="190">
        <v>2.0000000000000001E-4</v>
      </c>
      <c r="O368" s="190">
        <f>ROUND(E368*N368,2)</f>
        <v>0.06</v>
      </c>
      <c r="P368" s="190">
        <v>0</v>
      </c>
      <c r="Q368" s="190">
        <f>ROUND(E368*P368,2)</f>
        <v>0</v>
      </c>
      <c r="R368" s="190"/>
      <c r="S368" s="190"/>
      <c r="T368" s="191">
        <v>0.151</v>
      </c>
      <c r="U368" s="190">
        <f>ROUND(E368*T368,2)</f>
        <v>42.26</v>
      </c>
      <c r="V368" s="166"/>
      <c r="W368" s="166"/>
      <c r="X368" s="166"/>
      <c r="Y368" s="166"/>
      <c r="Z368" s="166"/>
      <c r="AA368" s="166"/>
      <c r="AB368" s="166"/>
      <c r="AC368" s="166"/>
      <c r="AD368" s="166"/>
      <c r="AE368" s="166" t="s">
        <v>224</v>
      </c>
      <c r="AF368" s="166"/>
      <c r="AG368" s="166"/>
      <c r="AH368" s="166"/>
      <c r="AI368" s="166"/>
      <c r="AJ368" s="166"/>
      <c r="AK368" s="166"/>
      <c r="AL368" s="166"/>
      <c r="AM368" s="166"/>
      <c r="AN368" s="166"/>
      <c r="AO368" s="166"/>
      <c r="AP368" s="166"/>
      <c r="AQ368" s="166"/>
      <c r="AR368" s="166"/>
      <c r="AS368" s="166"/>
      <c r="AT368" s="166"/>
      <c r="AU368" s="166"/>
      <c r="AV368" s="166"/>
      <c r="AW368" s="166"/>
      <c r="AX368" s="166"/>
      <c r="AY368" s="166"/>
      <c r="AZ368" s="166"/>
      <c r="BA368" s="166"/>
      <c r="BB368" s="166"/>
      <c r="BC368" s="166"/>
      <c r="BD368" s="166"/>
      <c r="BE368" s="166"/>
      <c r="BF368" s="166"/>
      <c r="BG368" s="166"/>
      <c r="BH368" s="166"/>
    </row>
    <row r="369" spans="1:60" ht="22.5" outlineLevel="1" x14ac:dyDescent="0.2">
      <c r="A369" s="167"/>
      <c r="B369" s="177"/>
      <c r="C369" s="201" t="s">
        <v>188</v>
      </c>
      <c r="D369" s="180"/>
      <c r="E369" s="185"/>
      <c r="F369" s="190"/>
      <c r="G369" s="190"/>
      <c r="H369" s="190"/>
      <c r="I369" s="190"/>
      <c r="J369" s="190"/>
      <c r="K369" s="190"/>
      <c r="L369" s="190"/>
      <c r="M369" s="190"/>
      <c r="N369" s="190"/>
      <c r="O369" s="190"/>
      <c r="P369" s="190"/>
      <c r="Q369" s="190"/>
      <c r="R369" s="190"/>
      <c r="S369" s="190"/>
      <c r="T369" s="191"/>
      <c r="U369" s="190"/>
      <c r="V369" s="166"/>
      <c r="W369" s="166"/>
      <c r="X369" s="166"/>
      <c r="Y369" s="166"/>
      <c r="Z369" s="166"/>
      <c r="AA369" s="166"/>
      <c r="AB369" s="166"/>
      <c r="AC369" s="166"/>
      <c r="AD369" s="166"/>
      <c r="AE369" s="166" t="s">
        <v>128</v>
      </c>
      <c r="AF369" s="166">
        <v>0</v>
      </c>
      <c r="AG369" s="166"/>
      <c r="AH369" s="166"/>
      <c r="AI369" s="166"/>
      <c r="AJ369" s="166"/>
      <c r="AK369" s="166"/>
      <c r="AL369" s="166"/>
      <c r="AM369" s="166"/>
      <c r="AN369" s="166"/>
      <c r="AO369" s="166"/>
      <c r="AP369" s="166"/>
      <c r="AQ369" s="166"/>
      <c r="AR369" s="166"/>
      <c r="AS369" s="166"/>
      <c r="AT369" s="166"/>
      <c r="AU369" s="166"/>
      <c r="AV369" s="166"/>
      <c r="AW369" s="166"/>
      <c r="AX369" s="166"/>
      <c r="AY369" s="166"/>
      <c r="AZ369" s="166"/>
      <c r="BA369" s="166"/>
      <c r="BB369" s="166"/>
      <c r="BC369" s="166"/>
      <c r="BD369" s="166"/>
      <c r="BE369" s="166"/>
      <c r="BF369" s="166"/>
      <c r="BG369" s="166"/>
      <c r="BH369" s="166"/>
    </row>
    <row r="370" spans="1:60" outlineLevel="1" x14ac:dyDescent="0.2">
      <c r="A370" s="167"/>
      <c r="B370" s="177"/>
      <c r="C370" s="201" t="s">
        <v>189</v>
      </c>
      <c r="D370" s="180"/>
      <c r="E370" s="185"/>
      <c r="F370" s="190"/>
      <c r="G370" s="190"/>
      <c r="H370" s="190"/>
      <c r="I370" s="190"/>
      <c r="J370" s="190"/>
      <c r="K370" s="190"/>
      <c r="L370" s="190"/>
      <c r="M370" s="190"/>
      <c r="N370" s="190"/>
      <c r="O370" s="190"/>
      <c r="P370" s="190"/>
      <c r="Q370" s="190"/>
      <c r="R370" s="190"/>
      <c r="S370" s="190"/>
      <c r="T370" s="191"/>
      <c r="U370" s="190"/>
      <c r="V370" s="166"/>
      <c r="W370" s="166"/>
      <c r="X370" s="166"/>
      <c r="Y370" s="166"/>
      <c r="Z370" s="166"/>
      <c r="AA370" s="166"/>
      <c r="AB370" s="166"/>
      <c r="AC370" s="166"/>
      <c r="AD370" s="166"/>
      <c r="AE370" s="166" t="s">
        <v>128</v>
      </c>
      <c r="AF370" s="166">
        <v>0</v>
      </c>
      <c r="AG370" s="166"/>
      <c r="AH370" s="166"/>
      <c r="AI370" s="166"/>
      <c r="AJ370" s="166"/>
      <c r="AK370" s="166"/>
      <c r="AL370" s="166"/>
      <c r="AM370" s="166"/>
      <c r="AN370" s="166"/>
      <c r="AO370" s="166"/>
      <c r="AP370" s="166"/>
      <c r="AQ370" s="166"/>
      <c r="AR370" s="166"/>
      <c r="AS370" s="166"/>
      <c r="AT370" s="166"/>
      <c r="AU370" s="166"/>
      <c r="AV370" s="166"/>
      <c r="AW370" s="166"/>
      <c r="AX370" s="166"/>
      <c r="AY370" s="166"/>
      <c r="AZ370" s="166"/>
      <c r="BA370" s="166"/>
      <c r="BB370" s="166"/>
      <c r="BC370" s="166"/>
      <c r="BD370" s="166"/>
      <c r="BE370" s="166"/>
      <c r="BF370" s="166"/>
      <c r="BG370" s="166"/>
      <c r="BH370" s="166"/>
    </row>
    <row r="371" spans="1:60" outlineLevel="1" x14ac:dyDescent="0.2">
      <c r="A371" s="167"/>
      <c r="B371" s="177"/>
      <c r="C371" s="201" t="s">
        <v>190</v>
      </c>
      <c r="D371" s="180"/>
      <c r="E371" s="185"/>
      <c r="F371" s="190"/>
      <c r="G371" s="190"/>
      <c r="H371" s="190"/>
      <c r="I371" s="190"/>
      <c r="J371" s="190"/>
      <c r="K371" s="190"/>
      <c r="L371" s="190"/>
      <c r="M371" s="190"/>
      <c r="N371" s="190"/>
      <c r="O371" s="190"/>
      <c r="P371" s="190"/>
      <c r="Q371" s="190"/>
      <c r="R371" s="190"/>
      <c r="S371" s="190"/>
      <c r="T371" s="191"/>
      <c r="U371" s="190"/>
      <c r="V371" s="166"/>
      <c r="W371" s="166"/>
      <c r="X371" s="166"/>
      <c r="Y371" s="166"/>
      <c r="Z371" s="166"/>
      <c r="AA371" s="166"/>
      <c r="AB371" s="166"/>
      <c r="AC371" s="166"/>
      <c r="AD371" s="166"/>
      <c r="AE371" s="166" t="s">
        <v>128</v>
      </c>
      <c r="AF371" s="166">
        <v>0</v>
      </c>
      <c r="AG371" s="166"/>
      <c r="AH371" s="166"/>
      <c r="AI371" s="166"/>
      <c r="AJ371" s="166"/>
      <c r="AK371" s="166"/>
      <c r="AL371" s="166"/>
      <c r="AM371" s="166"/>
      <c r="AN371" s="166"/>
      <c r="AO371" s="166"/>
      <c r="AP371" s="166"/>
      <c r="AQ371" s="166"/>
      <c r="AR371" s="166"/>
      <c r="AS371" s="166"/>
      <c r="AT371" s="166"/>
      <c r="AU371" s="166"/>
      <c r="AV371" s="166"/>
      <c r="AW371" s="166"/>
      <c r="AX371" s="166"/>
      <c r="AY371" s="166"/>
      <c r="AZ371" s="166"/>
      <c r="BA371" s="166"/>
      <c r="BB371" s="166"/>
      <c r="BC371" s="166"/>
      <c r="BD371" s="166"/>
      <c r="BE371" s="166"/>
      <c r="BF371" s="166"/>
      <c r="BG371" s="166"/>
      <c r="BH371" s="166"/>
    </row>
    <row r="372" spans="1:60" outlineLevel="1" x14ac:dyDescent="0.2">
      <c r="A372" s="167"/>
      <c r="B372" s="177"/>
      <c r="C372" s="201" t="s">
        <v>363</v>
      </c>
      <c r="D372" s="180"/>
      <c r="E372" s="185">
        <v>250.72</v>
      </c>
      <c r="F372" s="190"/>
      <c r="G372" s="190"/>
      <c r="H372" s="190"/>
      <c r="I372" s="190"/>
      <c r="J372" s="190"/>
      <c r="K372" s="190"/>
      <c r="L372" s="190"/>
      <c r="M372" s="190"/>
      <c r="N372" s="190"/>
      <c r="O372" s="190"/>
      <c r="P372" s="190"/>
      <c r="Q372" s="190"/>
      <c r="R372" s="190"/>
      <c r="S372" s="190"/>
      <c r="T372" s="191"/>
      <c r="U372" s="190"/>
      <c r="V372" s="166"/>
      <c r="W372" s="166"/>
      <c r="X372" s="166"/>
      <c r="Y372" s="166"/>
      <c r="Z372" s="166"/>
      <c r="AA372" s="166"/>
      <c r="AB372" s="166"/>
      <c r="AC372" s="166"/>
      <c r="AD372" s="166"/>
      <c r="AE372" s="166" t="s">
        <v>128</v>
      </c>
      <c r="AF372" s="166">
        <v>0</v>
      </c>
      <c r="AG372" s="166"/>
      <c r="AH372" s="166"/>
      <c r="AI372" s="166"/>
      <c r="AJ372" s="166"/>
      <c r="AK372" s="166"/>
      <c r="AL372" s="166"/>
      <c r="AM372" s="166"/>
      <c r="AN372" s="166"/>
      <c r="AO372" s="166"/>
      <c r="AP372" s="166"/>
      <c r="AQ372" s="166"/>
      <c r="AR372" s="166"/>
      <c r="AS372" s="166"/>
      <c r="AT372" s="166"/>
      <c r="AU372" s="166"/>
      <c r="AV372" s="166"/>
      <c r="AW372" s="166"/>
      <c r="AX372" s="166"/>
      <c r="AY372" s="166"/>
      <c r="AZ372" s="166"/>
      <c r="BA372" s="166"/>
      <c r="BB372" s="166"/>
      <c r="BC372" s="166"/>
      <c r="BD372" s="166"/>
      <c r="BE372" s="166"/>
      <c r="BF372" s="166"/>
      <c r="BG372" s="166"/>
      <c r="BH372" s="166"/>
    </row>
    <row r="373" spans="1:60" outlineLevel="1" x14ac:dyDescent="0.2">
      <c r="A373" s="167"/>
      <c r="B373" s="177"/>
      <c r="C373" s="201" t="s">
        <v>364</v>
      </c>
      <c r="D373" s="180"/>
      <c r="E373" s="185">
        <v>27</v>
      </c>
      <c r="F373" s="190"/>
      <c r="G373" s="190"/>
      <c r="H373" s="190"/>
      <c r="I373" s="190"/>
      <c r="J373" s="190"/>
      <c r="K373" s="190"/>
      <c r="L373" s="190"/>
      <c r="M373" s="190"/>
      <c r="N373" s="190"/>
      <c r="O373" s="190"/>
      <c r="P373" s="190"/>
      <c r="Q373" s="190"/>
      <c r="R373" s="190"/>
      <c r="S373" s="190"/>
      <c r="T373" s="191"/>
      <c r="U373" s="190"/>
      <c r="V373" s="166"/>
      <c r="W373" s="166"/>
      <c r="X373" s="166"/>
      <c r="Y373" s="166"/>
      <c r="Z373" s="166"/>
      <c r="AA373" s="166"/>
      <c r="AB373" s="166"/>
      <c r="AC373" s="166"/>
      <c r="AD373" s="166"/>
      <c r="AE373" s="166" t="s">
        <v>128</v>
      </c>
      <c r="AF373" s="166">
        <v>0</v>
      </c>
      <c r="AG373" s="166"/>
      <c r="AH373" s="166"/>
      <c r="AI373" s="166"/>
      <c r="AJ373" s="166"/>
      <c r="AK373" s="166"/>
      <c r="AL373" s="166"/>
      <c r="AM373" s="166"/>
      <c r="AN373" s="166"/>
      <c r="AO373" s="166"/>
      <c r="AP373" s="166"/>
      <c r="AQ373" s="166"/>
      <c r="AR373" s="166"/>
      <c r="AS373" s="166"/>
      <c r="AT373" s="166"/>
      <c r="AU373" s="166"/>
      <c r="AV373" s="166"/>
      <c r="AW373" s="166"/>
      <c r="AX373" s="166"/>
      <c r="AY373" s="166"/>
      <c r="AZ373" s="166"/>
      <c r="BA373" s="166"/>
      <c r="BB373" s="166"/>
      <c r="BC373" s="166"/>
      <c r="BD373" s="166"/>
      <c r="BE373" s="166"/>
      <c r="BF373" s="166"/>
      <c r="BG373" s="166"/>
      <c r="BH373" s="166"/>
    </row>
    <row r="374" spans="1:60" outlineLevel="1" x14ac:dyDescent="0.2">
      <c r="A374" s="167"/>
      <c r="B374" s="177"/>
      <c r="C374" s="203" t="s">
        <v>147</v>
      </c>
      <c r="D374" s="182"/>
      <c r="E374" s="187">
        <v>277.72000000000003</v>
      </c>
      <c r="F374" s="190"/>
      <c r="G374" s="190"/>
      <c r="H374" s="190"/>
      <c r="I374" s="190"/>
      <c r="J374" s="190"/>
      <c r="K374" s="190"/>
      <c r="L374" s="190"/>
      <c r="M374" s="190"/>
      <c r="N374" s="190"/>
      <c r="O374" s="190"/>
      <c r="P374" s="190"/>
      <c r="Q374" s="190"/>
      <c r="R374" s="190"/>
      <c r="S374" s="190"/>
      <c r="T374" s="191"/>
      <c r="U374" s="190"/>
      <c r="V374" s="166"/>
      <c r="W374" s="166"/>
      <c r="X374" s="166"/>
      <c r="Y374" s="166"/>
      <c r="Z374" s="166"/>
      <c r="AA374" s="166"/>
      <c r="AB374" s="166"/>
      <c r="AC374" s="166"/>
      <c r="AD374" s="166"/>
      <c r="AE374" s="166" t="s">
        <v>128</v>
      </c>
      <c r="AF374" s="166">
        <v>1</v>
      </c>
      <c r="AG374" s="166"/>
      <c r="AH374" s="166"/>
      <c r="AI374" s="166"/>
      <c r="AJ374" s="166"/>
      <c r="AK374" s="166"/>
      <c r="AL374" s="166"/>
      <c r="AM374" s="166"/>
      <c r="AN374" s="166"/>
      <c r="AO374" s="166"/>
      <c r="AP374" s="166"/>
      <c r="AQ374" s="166"/>
      <c r="AR374" s="166"/>
      <c r="AS374" s="166"/>
      <c r="AT374" s="166"/>
      <c r="AU374" s="166"/>
      <c r="AV374" s="166"/>
      <c r="AW374" s="166"/>
      <c r="AX374" s="166"/>
      <c r="AY374" s="166"/>
      <c r="AZ374" s="166"/>
      <c r="BA374" s="166"/>
      <c r="BB374" s="166"/>
      <c r="BC374" s="166"/>
      <c r="BD374" s="166"/>
      <c r="BE374" s="166"/>
      <c r="BF374" s="166"/>
      <c r="BG374" s="166"/>
      <c r="BH374" s="166"/>
    </row>
    <row r="375" spans="1:60" outlineLevel="1" x14ac:dyDescent="0.2">
      <c r="A375" s="167"/>
      <c r="B375" s="177"/>
      <c r="C375" s="201" t="s">
        <v>193</v>
      </c>
      <c r="D375" s="180"/>
      <c r="E375" s="185"/>
      <c r="F375" s="190"/>
      <c r="G375" s="190"/>
      <c r="H375" s="190"/>
      <c r="I375" s="190"/>
      <c r="J375" s="190"/>
      <c r="K375" s="190"/>
      <c r="L375" s="190"/>
      <c r="M375" s="190"/>
      <c r="N375" s="190"/>
      <c r="O375" s="190"/>
      <c r="P375" s="190"/>
      <c r="Q375" s="190"/>
      <c r="R375" s="190"/>
      <c r="S375" s="190"/>
      <c r="T375" s="191"/>
      <c r="U375" s="190"/>
      <c r="V375" s="166"/>
      <c r="W375" s="166"/>
      <c r="X375" s="166"/>
      <c r="Y375" s="166"/>
      <c r="Z375" s="166"/>
      <c r="AA375" s="166"/>
      <c r="AB375" s="166"/>
      <c r="AC375" s="166"/>
      <c r="AD375" s="166"/>
      <c r="AE375" s="166" t="s">
        <v>128</v>
      </c>
      <c r="AF375" s="166">
        <v>0</v>
      </c>
      <c r="AG375" s="166"/>
      <c r="AH375" s="166"/>
      <c r="AI375" s="166"/>
      <c r="AJ375" s="166"/>
      <c r="AK375" s="166"/>
      <c r="AL375" s="166"/>
      <c r="AM375" s="166"/>
      <c r="AN375" s="166"/>
      <c r="AO375" s="166"/>
      <c r="AP375" s="166"/>
      <c r="AQ375" s="166"/>
      <c r="AR375" s="166"/>
      <c r="AS375" s="166"/>
      <c r="AT375" s="166"/>
      <c r="AU375" s="166"/>
      <c r="AV375" s="166"/>
      <c r="AW375" s="166"/>
      <c r="AX375" s="166"/>
      <c r="AY375" s="166"/>
      <c r="AZ375" s="166"/>
      <c r="BA375" s="166"/>
      <c r="BB375" s="166"/>
      <c r="BC375" s="166"/>
      <c r="BD375" s="166"/>
      <c r="BE375" s="166"/>
      <c r="BF375" s="166"/>
      <c r="BG375" s="166"/>
      <c r="BH375" s="166"/>
    </row>
    <row r="376" spans="1:60" outlineLevel="1" x14ac:dyDescent="0.2">
      <c r="A376" s="167"/>
      <c r="B376" s="177"/>
      <c r="C376" s="201" t="s">
        <v>194</v>
      </c>
      <c r="D376" s="180"/>
      <c r="E376" s="185">
        <v>0.14960000000000001</v>
      </c>
      <c r="F376" s="190"/>
      <c r="G376" s="190"/>
      <c r="H376" s="190"/>
      <c r="I376" s="190"/>
      <c r="J376" s="190"/>
      <c r="K376" s="190"/>
      <c r="L376" s="190"/>
      <c r="M376" s="190"/>
      <c r="N376" s="190"/>
      <c r="O376" s="190"/>
      <c r="P376" s="190"/>
      <c r="Q376" s="190"/>
      <c r="R376" s="190"/>
      <c r="S376" s="190"/>
      <c r="T376" s="191"/>
      <c r="U376" s="190"/>
      <c r="V376" s="166"/>
      <c r="W376" s="166"/>
      <c r="X376" s="166"/>
      <c r="Y376" s="166"/>
      <c r="Z376" s="166"/>
      <c r="AA376" s="166"/>
      <c r="AB376" s="166"/>
      <c r="AC376" s="166"/>
      <c r="AD376" s="166"/>
      <c r="AE376" s="166" t="s">
        <v>128</v>
      </c>
      <c r="AF376" s="166">
        <v>0</v>
      </c>
      <c r="AG376" s="166"/>
      <c r="AH376" s="166"/>
      <c r="AI376" s="166"/>
      <c r="AJ376" s="166"/>
      <c r="AK376" s="166"/>
      <c r="AL376" s="166"/>
      <c r="AM376" s="166"/>
      <c r="AN376" s="166"/>
      <c r="AO376" s="166"/>
      <c r="AP376" s="166"/>
      <c r="AQ376" s="166"/>
      <c r="AR376" s="166"/>
      <c r="AS376" s="166"/>
      <c r="AT376" s="166"/>
      <c r="AU376" s="166"/>
      <c r="AV376" s="166"/>
      <c r="AW376" s="166"/>
      <c r="AX376" s="166"/>
      <c r="AY376" s="166"/>
      <c r="AZ376" s="166"/>
      <c r="BA376" s="166"/>
      <c r="BB376" s="166"/>
      <c r="BC376" s="166"/>
      <c r="BD376" s="166"/>
      <c r="BE376" s="166"/>
      <c r="BF376" s="166"/>
      <c r="BG376" s="166"/>
      <c r="BH376" s="166"/>
    </row>
    <row r="377" spans="1:60" outlineLevel="1" x14ac:dyDescent="0.2">
      <c r="A377" s="167"/>
      <c r="B377" s="177"/>
      <c r="C377" s="201" t="s">
        <v>195</v>
      </c>
      <c r="D377" s="180"/>
      <c r="E377" s="185">
        <v>0.15708</v>
      </c>
      <c r="F377" s="190"/>
      <c r="G377" s="190"/>
      <c r="H377" s="190"/>
      <c r="I377" s="190"/>
      <c r="J377" s="190"/>
      <c r="K377" s="190"/>
      <c r="L377" s="190"/>
      <c r="M377" s="190"/>
      <c r="N377" s="190"/>
      <c r="O377" s="190"/>
      <c r="P377" s="190"/>
      <c r="Q377" s="190"/>
      <c r="R377" s="190"/>
      <c r="S377" s="190"/>
      <c r="T377" s="191"/>
      <c r="U377" s="190"/>
      <c r="V377" s="166"/>
      <c r="W377" s="166"/>
      <c r="X377" s="166"/>
      <c r="Y377" s="166"/>
      <c r="Z377" s="166"/>
      <c r="AA377" s="166"/>
      <c r="AB377" s="166"/>
      <c r="AC377" s="166"/>
      <c r="AD377" s="166"/>
      <c r="AE377" s="166" t="s">
        <v>128</v>
      </c>
      <c r="AF377" s="166">
        <v>0</v>
      </c>
      <c r="AG377" s="166"/>
      <c r="AH377" s="166"/>
      <c r="AI377" s="166"/>
      <c r="AJ377" s="166"/>
      <c r="AK377" s="166"/>
      <c r="AL377" s="166"/>
      <c r="AM377" s="166"/>
      <c r="AN377" s="166"/>
      <c r="AO377" s="166"/>
      <c r="AP377" s="166"/>
      <c r="AQ377" s="166"/>
      <c r="AR377" s="166"/>
      <c r="AS377" s="166"/>
      <c r="AT377" s="166"/>
      <c r="AU377" s="166"/>
      <c r="AV377" s="166"/>
      <c r="AW377" s="166"/>
      <c r="AX377" s="166"/>
      <c r="AY377" s="166"/>
      <c r="AZ377" s="166"/>
      <c r="BA377" s="166"/>
      <c r="BB377" s="166"/>
      <c r="BC377" s="166"/>
      <c r="BD377" s="166"/>
      <c r="BE377" s="166"/>
      <c r="BF377" s="166"/>
      <c r="BG377" s="166"/>
      <c r="BH377" s="166"/>
    </row>
    <row r="378" spans="1:60" outlineLevel="1" x14ac:dyDescent="0.2">
      <c r="A378" s="167"/>
      <c r="B378" s="177"/>
      <c r="C378" s="201" t="s">
        <v>196</v>
      </c>
      <c r="D378" s="180"/>
      <c r="E378" s="185">
        <v>0.187</v>
      </c>
      <c r="F378" s="190"/>
      <c r="G378" s="190"/>
      <c r="H378" s="190"/>
      <c r="I378" s="190"/>
      <c r="J378" s="190"/>
      <c r="K378" s="190"/>
      <c r="L378" s="190"/>
      <c r="M378" s="190"/>
      <c r="N378" s="190"/>
      <c r="O378" s="190"/>
      <c r="P378" s="190"/>
      <c r="Q378" s="190"/>
      <c r="R378" s="190"/>
      <c r="S378" s="190"/>
      <c r="T378" s="191"/>
      <c r="U378" s="190"/>
      <c r="V378" s="166"/>
      <c r="W378" s="166"/>
      <c r="X378" s="166"/>
      <c r="Y378" s="166"/>
      <c r="Z378" s="166"/>
      <c r="AA378" s="166"/>
      <c r="AB378" s="166"/>
      <c r="AC378" s="166"/>
      <c r="AD378" s="166"/>
      <c r="AE378" s="166" t="s">
        <v>128</v>
      </c>
      <c r="AF378" s="166">
        <v>0</v>
      </c>
      <c r="AG378" s="166"/>
      <c r="AH378" s="166"/>
      <c r="AI378" s="166"/>
      <c r="AJ378" s="166"/>
      <c r="AK378" s="166"/>
      <c r="AL378" s="166"/>
      <c r="AM378" s="166"/>
      <c r="AN378" s="166"/>
      <c r="AO378" s="166"/>
      <c r="AP378" s="166"/>
      <c r="AQ378" s="166"/>
      <c r="AR378" s="166"/>
      <c r="AS378" s="166"/>
      <c r="AT378" s="166"/>
      <c r="AU378" s="166"/>
      <c r="AV378" s="166"/>
      <c r="AW378" s="166"/>
      <c r="AX378" s="166"/>
      <c r="AY378" s="166"/>
      <c r="AZ378" s="166"/>
      <c r="BA378" s="166"/>
      <c r="BB378" s="166"/>
      <c r="BC378" s="166"/>
      <c r="BD378" s="166"/>
      <c r="BE378" s="166"/>
      <c r="BF378" s="166"/>
      <c r="BG378" s="166"/>
      <c r="BH378" s="166"/>
    </row>
    <row r="379" spans="1:60" outlineLevel="1" x14ac:dyDescent="0.2">
      <c r="A379" s="167"/>
      <c r="B379" s="177"/>
      <c r="C379" s="201" t="s">
        <v>197</v>
      </c>
      <c r="D379" s="180"/>
      <c r="E379" s="185">
        <v>0.10115</v>
      </c>
      <c r="F379" s="190"/>
      <c r="G379" s="190"/>
      <c r="H379" s="190"/>
      <c r="I379" s="190"/>
      <c r="J379" s="190"/>
      <c r="K379" s="190"/>
      <c r="L379" s="190"/>
      <c r="M379" s="190"/>
      <c r="N379" s="190"/>
      <c r="O379" s="190"/>
      <c r="P379" s="190"/>
      <c r="Q379" s="190"/>
      <c r="R379" s="190"/>
      <c r="S379" s="190"/>
      <c r="T379" s="191"/>
      <c r="U379" s="190"/>
      <c r="V379" s="166"/>
      <c r="W379" s="166"/>
      <c r="X379" s="166"/>
      <c r="Y379" s="166"/>
      <c r="Z379" s="166"/>
      <c r="AA379" s="166"/>
      <c r="AB379" s="166"/>
      <c r="AC379" s="166"/>
      <c r="AD379" s="166"/>
      <c r="AE379" s="166" t="s">
        <v>128</v>
      </c>
      <c r="AF379" s="166">
        <v>0</v>
      </c>
      <c r="AG379" s="166"/>
      <c r="AH379" s="166"/>
      <c r="AI379" s="166"/>
      <c r="AJ379" s="166"/>
      <c r="AK379" s="166"/>
      <c r="AL379" s="166"/>
      <c r="AM379" s="166"/>
      <c r="AN379" s="166"/>
      <c r="AO379" s="166"/>
      <c r="AP379" s="166"/>
      <c r="AQ379" s="166"/>
      <c r="AR379" s="166"/>
      <c r="AS379" s="166"/>
      <c r="AT379" s="166"/>
      <c r="AU379" s="166"/>
      <c r="AV379" s="166"/>
      <c r="AW379" s="166"/>
      <c r="AX379" s="166"/>
      <c r="AY379" s="166"/>
      <c r="AZ379" s="166"/>
      <c r="BA379" s="166"/>
      <c r="BB379" s="166"/>
      <c r="BC379" s="166"/>
      <c r="BD379" s="166"/>
      <c r="BE379" s="166"/>
      <c r="BF379" s="166"/>
      <c r="BG379" s="166"/>
      <c r="BH379" s="166"/>
    </row>
    <row r="380" spans="1:60" outlineLevel="1" x14ac:dyDescent="0.2">
      <c r="A380" s="167"/>
      <c r="B380" s="177"/>
      <c r="C380" s="201" t="s">
        <v>198</v>
      </c>
      <c r="D380" s="180"/>
      <c r="E380" s="185">
        <v>0.187</v>
      </c>
      <c r="F380" s="190"/>
      <c r="G380" s="190"/>
      <c r="H380" s="190"/>
      <c r="I380" s="190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1"/>
      <c r="U380" s="190"/>
      <c r="V380" s="166"/>
      <c r="W380" s="166"/>
      <c r="X380" s="166"/>
      <c r="Y380" s="166"/>
      <c r="Z380" s="166"/>
      <c r="AA380" s="166"/>
      <c r="AB380" s="166"/>
      <c r="AC380" s="166"/>
      <c r="AD380" s="166"/>
      <c r="AE380" s="166" t="s">
        <v>128</v>
      </c>
      <c r="AF380" s="166">
        <v>0</v>
      </c>
      <c r="AG380" s="166"/>
      <c r="AH380" s="166"/>
      <c r="AI380" s="166"/>
      <c r="AJ380" s="166"/>
      <c r="AK380" s="166"/>
      <c r="AL380" s="166"/>
      <c r="AM380" s="166"/>
      <c r="AN380" s="166"/>
      <c r="AO380" s="166"/>
      <c r="AP380" s="166"/>
      <c r="AQ380" s="166"/>
      <c r="AR380" s="166"/>
      <c r="AS380" s="166"/>
      <c r="AT380" s="166"/>
      <c r="AU380" s="166"/>
      <c r="AV380" s="166"/>
      <c r="AW380" s="166"/>
      <c r="AX380" s="166"/>
      <c r="AY380" s="166"/>
      <c r="AZ380" s="166"/>
      <c r="BA380" s="166"/>
      <c r="BB380" s="166"/>
      <c r="BC380" s="166"/>
      <c r="BD380" s="166"/>
      <c r="BE380" s="166"/>
      <c r="BF380" s="166"/>
      <c r="BG380" s="166"/>
      <c r="BH380" s="166"/>
    </row>
    <row r="381" spans="1:60" outlineLevel="1" x14ac:dyDescent="0.2">
      <c r="A381" s="167"/>
      <c r="B381" s="177"/>
      <c r="C381" s="201" t="s">
        <v>199</v>
      </c>
      <c r="D381" s="180"/>
      <c r="E381" s="185">
        <v>0.17985999999999999</v>
      </c>
      <c r="F381" s="190"/>
      <c r="G381" s="190"/>
      <c r="H381" s="190"/>
      <c r="I381" s="190"/>
      <c r="J381" s="190"/>
      <c r="K381" s="190"/>
      <c r="L381" s="190"/>
      <c r="M381" s="190"/>
      <c r="N381" s="190"/>
      <c r="O381" s="190"/>
      <c r="P381" s="190"/>
      <c r="Q381" s="190"/>
      <c r="R381" s="190"/>
      <c r="S381" s="190"/>
      <c r="T381" s="191"/>
      <c r="U381" s="190"/>
      <c r="V381" s="166"/>
      <c r="W381" s="166"/>
      <c r="X381" s="166"/>
      <c r="Y381" s="166"/>
      <c r="Z381" s="166"/>
      <c r="AA381" s="166"/>
      <c r="AB381" s="166"/>
      <c r="AC381" s="166"/>
      <c r="AD381" s="166"/>
      <c r="AE381" s="166" t="s">
        <v>128</v>
      </c>
      <c r="AF381" s="166">
        <v>0</v>
      </c>
      <c r="AG381" s="166"/>
      <c r="AH381" s="166"/>
      <c r="AI381" s="166"/>
      <c r="AJ381" s="166"/>
      <c r="AK381" s="166"/>
      <c r="AL381" s="166"/>
      <c r="AM381" s="166"/>
      <c r="AN381" s="166"/>
      <c r="AO381" s="166"/>
      <c r="AP381" s="166"/>
      <c r="AQ381" s="166"/>
      <c r="AR381" s="166"/>
      <c r="AS381" s="166"/>
      <c r="AT381" s="166"/>
      <c r="AU381" s="166"/>
      <c r="AV381" s="166"/>
      <c r="AW381" s="166"/>
      <c r="AX381" s="166"/>
      <c r="AY381" s="166"/>
      <c r="AZ381" s="166"/>
      <c r="BA381" s="166"/>
      <c r="BB381" s="166"/>
      <c r="BC381" s="166"/>
      <c r="BD381" s="166"/>
      <c r="BE381" s="166"/>
      <c r="BF381" s="166"/>
      <c r="BG381" s="166"/>
      <c r="BH381" s="166"/>
    </row>
    <row r="382" spans="1:60" outlineLevel="1" x14ac:dyDescent="0.2">
      <c r="A382" s="167"/>
      <c r="B382" s="177"/>
      <c r="C382" s="201" t="s">
        <v>200</v>
      </c>
      <c r="D382" s="180"/>
      <c r="E382" s="185">
        <v>0.153</v>
      </c>
      <c r="F382" s="190"/>
      <c r="G382" s="190"/>
      <c r="H382" s="190"/>
      <c r="I382" s="190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1"/>
      <c r="U382" s="190"/>
      <c r="V382" s="166"/>
      <c r="W382" s="166"/>
      <c r="X382" s="166"/>
      <c r="Y382" s="166"/>
      <c r="Z382" s="166"/>
      <c r="AA382" s="166"/>
      <c r="AB382" s="166"/>
      <c r="AC382" s="166"/>
      <c r="AD382" s="166"/>
      <c r="AE382" s="166" t="s">
        <v>128</v>
      </c>
      <c r="AF382" s="166">
        <v>0</v>
      </c>
      <c r="AG382" s="166"/>
      <c r="AH382" s="166"/>
      <c r="AI382" s="166"/>
      <c r="AJ382" s="166"/>
      <c r="AK382" s="166"/>
      <c r="AL382" s="166"/>
      <c r="AM382" s="166"/>
      <c r="AN382" s="166"/>
      <c r="AO382" s="166"/>
      <c r="AP382" s="166"/>
      <c r="AQ382" s="166"/>
      <c r="AR382" s="166"/>
      <c r="AS382" s="166"/>
      <c r="AT382" s="166"/>
      <c r="AU382" s="166"/>
      <c r="AV382" s="166"/>
      <c r="AW382" s="166"/>
      <c r="AX382" s="166"/>
      <c r="AY382" s="166"/>
      <c r="AZ382" s="166"/>
      <c r="BA382" s="166"/>
      <c r="BB382" s="166"/>
      <c r="BC382" s="166"/>
      <c r="BD382" s="166"/>
      <c r="BE382" s="166"/>
      <c r="BF382" s="166"/>
      <c r="BG382" s="166"/>
      <c r="BH382" s="166"/>
    </row>
    <row r="383" spans="1:60" ht="22.5" outlineLevel="1" x14ac:dyDescent="0.2">
      <c r="A383" s="167"/>
      <c r="B383" s="177"/>
      <c r="C383" s="201" t="s">
        <v>201</v>
      </c>
      <c r="D383" s="180"/>
      <c r="E383" s="185">
        <v>5.4399999999999997E-2</v>
      </c>
      <c r="F383" s="190"/>
      <c r="G383" s="190"/>
      <c r="H383" s="190"/>
      <c r="I383" s="190"/>
      <c r="J383" s="190"/>
      <c r="K383" s="190"/>
      <c r="L383" s="190"/>
      <c r="M383" s="190"/>
      <c r="N383" s="190"/>
      <c r="O383" s="190"/>
      <c r="P383" s="190"/>
      <c r="Q383" s="190"/>
      <c r="R383" s="190"/>
      <c r="S383" s="190"/>
      <c r="T383" s="191"/>
      <c r="U383" s="190"/>
      <c r="V383" s="166"/>
      <c r="W383" s="166"/>
      <c r="X383" s="166"/>
      <c r="Y383" s="166"/>
      <c r="Z383" s="166"/>
      <c r="AA383" s="166"/>
      <c r="AB383" s="166"/>
      <c r="AC383" s="166"/>
      <c r="AD383" s="166"/>
      <c r="AE383" s="166" t="s">
        <v>128</v>
      </c>
      <c r="AF383" s="166">
        <v>0</v>
      </c>
      <c r="AG383" s="166"/>
      <c r="AH383" s="166"/>
      <c r="AI383" s="166"/>
      <c r="AJ383" s="166"/>
      <c r="AK383" s="166"/>
      <c r="AL383" s="166"/>
      <c r="AM383" s="166"/>
      <c r="AN383" s="166"/>
      <c r="AO383" s="166"/>
      <c r="AP383" s="166"/>
      <c r="AQ383" s="166"/>
      <c r="AR383" s="166"/>
      <c r="AS383" s="166"/>
      <c r="AT383" s="166"/>
      <c r="AU383" s="166"/>
      <c r="AV383" s="166"/>
      <c r="AW383" s="166"/>
      <c r="AX383" s="166"/>
      <c r="AY383" s="166"/>
      <c r="AZ383" s="166"/>
      <c r="BA383" s="166"/>
      <c r="BB383" s="166"/>
      <c r="BC383" s="166"/>
      <c r="BD383" s="166"/>
      <c r="BE383" s="166"/>
      <c r="BF383" s="166"/>
      <c r="BG383" s="166"/>
      <c r="BH383" s="166"/>
    </row>
    <row r="384" spans="1:60" ht="22.5" outlineLevel="1" x14ac:dyDescent="0.2">
      <c r="A384" s="167"/>
      <c r="B384" s="177"/>
      <c r="C384" s="201" t="s">
        <v>202</v>
      </c>
      <c r="D384" s="180"/>
      <c r="E384" s="185">
        <v>5.4399999999999997E-2</v>
      </c>
      <c r="F384" s="190"/>
      <c r="G384" s="190"/>
      <c r="H384" s="190"/>
      <c r="I384" s="190"/>
      <c r="J384" s="190"/>
      <c r="K384" s="190"/>
      <c r="L384" s="190"/>
      <c r="M384" s="190"/>
      <c r="N384" s="190"/>
      <c r="O384" s="190"/>
      <c r="P384" s="190"/>
      <c r="Q384" s="190"/>
      <c r="R384" s="190"/>
      <c r="S384" s="190"/>
      <c r="T384" s="191"/>
      <c r="U384" s="190"/>
      <c r="V384" s="166"/>
      <c r="W384" s="166"/>
      <c r="X384" s="166"/>
      <c r="Y384" s="166"/>
      <c r="Z384" s="166"/>
      <c r="AA384" s="166"/>
      <c r="AB384" s="166"/>
      <c r="AC384" s="166"/>
      <c r="AD384" s="166"/>
      <c r="AE384" s="166" t="s">
        <v>128</v>
      </c>
      <c r="AF384" s="166">
        <v>0</v>
      </c>
      <c r="AG384" s="166"/>
      <c r="AH384" s="166"/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166"/>
      <c r="AT384" s="166"/>
      <c r="AU384" s="166"/>
      <c r="AV384" s="166"/>
      <c r="AW384" s="166"/>
      <c r="AX384" s="166"/>
      <c r="AY384" s="166"/>
      <c r="AZ384" s="166"/>
      <c r="BA384" s="166"/>
      <c r="BB384" s="166"/>
      <c r="BC384" s="166"/>
      <c r="BD384" s="166"/>
      <c r="BE384" s="166"/>
      <c r="BF384" s="166"/>
      <c r="BG384" s="166"/>
      <c r="BH384" s="166"/>
    </row>
    <row r="385" spans="1:60" outlineLevel="1" x14ac:dyDescent="0.2">
      <c r="A385" s="167"/>
      <c r="B385" s="177"/>
      <c r="C385" s="201" t="s">
        <v>203</v>
      </c>
      <c r="D385" s="180"/>
      <c r="E385" s="185">
        <v>0.38080000000000003</v>
      </c>
      <c r="F385" s="190"/>
      <c r="G385" s="190"/>
      <c r="H385" s="190"/>
      <c r="I385" s="190"/>
      <c r="J385" s="190"/>
      <c r="K385" s="190"/>
      <c r="L385" s="190"/>
      <c r="M385" s="190"/>
      <c r="N385" s="190"/>
      <c r="O385" s="190"/>
      <c r="P385" s="190"/>
      <c r="Q385" s="190"/>
      <c r="R385" s="190"/>
      <c r="S385" s="190"/>
      <c r="T385" s="191"/>
      <c r="U385" s="190"/>
      <c r="V385" s="166"/>
      <c r="W385" s="166"/>
      <c r="X385" s="166"/>
      <c r="Y385" s="166"/>
      <c r="Z385" s="166"/>
      <c r="AA385" s="166"/>
      <c r="AB385" s="166"/>
      <c r="AC385" s="166"/>
      <c r="AD385" s="166"/>
      <c r="AE385" s="166" t="s">
        <v>128</v>
      </c>
      <c r="AF385" s="166">
        <v>0</v>
      </c>
      <c r="AG385" s="166"/>
      <c r="AH385" s="166"/>
      <c r="AI385" s="166"/>
      <c r="AJ385" s="166"/>
      <c r="AK385" s="166"/>
      <c r="AL385" s="166"/>
      <c r="AM385" s="166"/>
      <c r="AN385" s="166"/>
      <c r="AO385" s="166"/>
      <c r="AP385" s="166"/>
      <c r="AQ385" s="166"/>
      <c r="AR385" s="166"/>
      <c r="AS385" s="166"/>
      <c r="AT385" s="166"/>
      <c r="AU385" s="166"/>
      <c r="AV385" s="166"/>
      <c r="AW385" s="166"/>
      <c r="AX385" s="166"/>
      <c r="AY385" s="166"/>
      <c r="AZ385" s="166"/>
      <c r="BA385" s="166"/>
      <c r="BB385" s="166"/>
      <c r="BC385" s="166"/>
      <c r="BD385" s="166"/>
      <c r="BE385" s="166"/>
      <c r="BF385" s="166"/>
      <c r="BG385" s="166"/>
      <c r="BH385" s="166"/>
    </row>
    <row r="386" spans="1:60" ht="22.5" outlineLevel="1" x14ac:dyDescent="0.2">
      <c r="A386" s="167"/>
      <c r="B386" s="177"/>
      <c r="C386" s="201" t="s">
        <v>204</v>
      </c>
      <c r="D386" s="180"/>
      <c r="E386" s="185">
        <v>0.4224</v>
      </c>
      <c r="F386" s="190"/>
      <c r="G386" s="190"/>
      <c r="H386" s="190"/>
      <c r="I386" s="190"/>
      <c r="J386" s="190"/>
      <c r="K386" s="190"/>
      <c r="L386" s="190"/>
      <c r="M386" s="190"/>
      <c r="N386" s="190"/>
      <c r="O386" s="190"/>
      <c r="P386" s="190"/>
      <c r="Q386" s="190"/>
      <c r="R386" s="190"/>
      <c r="S386" s="190"/>
      <c r="T386" s="191"/>
      <c r="U386" s="190"/>
      <c r="V386" s="166"/>
      <c r="W386" s="166"/>
      <c r="X386" s="166"/>
      <c r="Y386" s="166"/>
      <c r="Z386" s="166"/>
      <c r="AA386" s="166"/>
      <c r="AB386" s="166"/>
      <c r="AC386" s="166"/>
      <c r="AD386" s="166"/>
      <c r="AE386" s="166" t="s">
        <v>128</v>
      </c>
      <c r="AF386" s="166">
        <v>0</v>
      </c>
      <c r="AG386" s="166"/>
      <c r="AH386" s="166"/>
      <c r="AI386" s="166"/>
      <c r="AJ386" s="166"/>
      <c r="AK386" s="166"/>
      <c r="AL386" s="166"/>
      <c r="AM386" s="166"/>
      <c r="AN386" s="166"/>
      <c r="AO386" s="166"/>
      <c r="AP386" s="166"/>
      <c r="AQ386" s="166"/>
      <c r="AR386" s="166"/>
      <c r="AS386" s="166"/>
      <c r="AT386" s="166"/>
      <c r="AU386" s="166"/>
      <c r="AV386" s="166"/>
      <c r="AW386" s="166"/>
      <c r="AX386" s="166"/>
      <c r="AY386" s="166"/>
      <c r="AZ386" s="166"/>
      <c r="BA386" s="166"/>
      <c r="BB386" s="166"/>
      <c r="BC386" s="166"/>
      <c r="BD386" s="166"/>
      <c r="BE386" s="166"/>
      <c r="BF386" s="166"/>
      <c r="BG386" s="166"/>
      <c r="BH386" s="166"/>
    </row>
    <row r="387" spans="1:60" outlineLevel="1" x14ac:dyDescent="0.2">
      <c r="A387" s="167"/>
      <c r="B387" s="177"/>
      <c r="C387" s="203" t="s">
        <v>147</v>
      </c>
      <c r="D387" s="182"/>
      <c r="E387" s="187">
        <v>2.0266899999999999</v>
      </c>
      <c r="F387" s="190"/>
      <c r="G387" s="190"/>
      <c r="H387" s="190"/>
      <c r="I387" s="190"/>
      <c r="J387" s="190"/>
      <c r="K387" s="190"/>
      <c r="L387" s="190"/>
      <c r="M387" s="190"/>
      <c r="N387" s="190"/>
      <c r="O387" s="190"/>
      <c r="P387" s="190"/>
      <c r="Q387" s="190"/>
      <c r="R387" s="190"/>
      <c r="S387" s="190"/>
      <c r="T387" s="191"/>
      <c r="U387" s="190"/>
      <c r="V387" s="166"/>
      <c r="W387" s="166"/>
      <c r="X387" s="166"/>
      <c r="Y387" s="166"/>
      <c r="Z387" s="166"/>
      <c r="AA387" s="166"/>
      <c r="AB387" s="166"/>
      <c r="AC387" s="166"/>
      <c r="AD387" s="166"/>
      <c r="AE387" s="166" t="s">
        <v>128</v>
      </c>
      <c r="AF387" s="166">
        <v>1</v>
      </c>
      <c r="AG387" s="166"/>
      <c r="AH387" s="166"/>
      <c r="AI387" s="166"/>
      <c r="AJ387" s="166"/>
      <c r="AK387" s="166"/>
      <c r="AL387" s="166"/>
      <c r="AM387" s="166"/>
      <c r="AN387" s="166"/>
      <c r="AO387" s="166"/>
      <c r="AP387" s="166"/>
      <c r="AQ387" s="166"/>
      <c r="AR387" s="166"/>
      <c r="AS387" s="166"/>
      <c r="AT387" s="166"/>
      <c r="AU387" s="166"/>
      <c r="AV387" s="166"/>
      <c r="AW387" s="166"/>
      <c r="AX387" s="166"/>
      <c r="AY387" s="166"/>
      <c r="AZ387" s="166"/>
      <c r="BA387" s="166"/>
      <c r="BB387" s="166"/>
      <c r="BC387" s="166"/>
      <c r="BD387" s="166"/>
      <c r="BE387" s="166"/>
      <c r="BF387" s="166"/>
      <c r="BG387" s="166"/>
      <c r="BH387" s="166"/>
    </row>
    <row r="388" spans="1:60" ht="22.5" outlineLevel="1" x14ac:dyDescent="0.2">
      <c r="A388" s="167"/>
      <c r="B388" s="177"/>
      <c r="C388" s="201" t="s">
        <v>205</v>
      </c>
      <c r="D388" s="180"/>
      <c r="E388" s="185">
        <v>0.14080000000000001</v>
      </c>
      <c r="F388" s="190"/>
      <c r="G388" s="190"/>
      <c r="H388" s="190"/>
      <c r="I388" s="190"/>
      <c r="J388" s="190"/>
      <c r="K388" s="190"/>
      <c r="L388" s="190"/>
      <c r="M388" s="190"/>
      <c r="N388" s="190"/>
      <c r="O388" s="190"/>
      <c r="P388" s="190"/>
      <c r="Q388" s="190"/>
      <c r="R388" s="190"/>
      <c r="S388" s="190"/>
      <c r="T388" s="191"/>
      <c r="U388" s="190"/>
      <c r="V388" s="166"/>
      <c r="W388" s="166"/>
      <c r="X388" s="166"/>
      <c r="Y388" s="166"/>
      <c r="Z388" s="166"/>
      <c r="AA388" s="166"/>
      <c r="AB388" s="166"/>
      <c r="AC388" s="166"/>
      <c r="AD388" s="166"/>
      <c r="AE388" s="166" t="s">
        <v>128</v>
      </c>
      <c r="AF388" s="166">
        <v>0</v>
      </c>
      <c r="AG388" s="166"/>
      <c r="AH388" s="166"/>
      <c r="AI388" s="166"/>
      <c r="AJ388" s="166"/>
      <c r="AK388" s="166"/>
      <c r="AL388" s="166"/>
      <c r="AM388" s="166"/>
      <c r="AN388" s="166"/>
      <c r="AO388" s="166"/>
      <c r="AP388" s="166"/>
      <c r="AQ388" s="166"/>
      <c r="AR388" s="166"/>
      <c r="AS388" s="166"/>
      <c r="AT388" s="166"/>
      <c r="AU388" s="166"/>
      <c r="AV388" s="166"/>
      <c r="AW388" s="166"/>
      <c r="AX388" s="166"/>
      <c r="AY388" s="166"/>
      <c r="AZ388" s="166"/>
      <c r="BA388" s="166"/>
      <c r="BB388" s="166"/>
      <c r="BC388" s="166"/>
      <c r="BD388" s="166"/>
      <c r="BE388" s="166"/>
      <c r="BF388" s="166"/>
      <c r="BG388" s="166"/>
      <c r="BH388" s="166"/>
    </row>
    <row r="389" spans="1:60" outlineLevel="1" x14ac:dyDescent="0.2">
      <c r="A389" s="167"/>
      <c r="B389" s="177"/>
      <c r="C389" s="203" t="s">
        <v>147</v>
      </c>
      <c r="D389" s="182"/>
      <c r="E389" s="187">
        <v>0.14080000000000001</v>
      </c>
      <c r="F389" s="190"/>
      <c r="G389" s="190"/>
      <c r="H389" s="190"/>
      <c r="I389" s="190"/>
      <c r="J389" s="190"/>
      <c r="K389" s="190"/>
      <c r="L389" s="190"/>
      <c r="M389" s="190"/>
      <c r="N389" s="190"/>
      <c r="O389" s="190"/>
      <c r="P389" s="190"/>
      <c r="Q389" s="190"/>
      <c r="R389" s="190"/>
      <c r="S389" s="190"/>
      <c r="T389" s="191"/>
      <c r="U389" s="190"/>
      <c r="V389" s="166"/>
      <c r="W389" s="166"/>
      <c r="X389" s="166"/>
      <c r="Y389" s="166"/>
      <c r="Z389" s="166"/>
      <c r="AA389" s="166"/>
      <c r="AB389" s="166"/>
      <c r="AC389" s="166"/>
      <c r="AD389" s="166"/>
      <c r="AE389" s="166" t="s">
        <v>128</v>
      </c>
      <c r="AF389" s="166">
        <v>1</v>
      </c>
      <c r="AG389" s="166"/>
      <c r="AH389" s="166"/>
      <c r="AI389" s="166"/>
      <c r="AJ389" s="166"/>
      <c r="AK389" s="166"/>
      <c r="AL389" s="166"/>
      <c r="AM389" s="166"/>
      <c r="AN389" s="166"/>
      <c r="AO389" s="166"/>
      <c r="AP389" s="166"/>
      <c r="AQ389" s="166"/>
      <c r="AR389" s="166"/>
      <c r="AS389" s="166"/>
      <c r="AT389" s="166"/>
      <c r="AU389" s="166"/>
      <c r="AV389" s="166"/>
      <c r="AW389" s="166"/>
      <c r="AX389" s="166"/>
      <c r="AY389" s="166"/>
      <c r="AZ389" s="166"/>
      <c r="BA389" s="166"/>
      <c r="BB389" s="166"/>
      <c r="BC389" s="166"/>
      <c r="BD389" s="166"/>
      <c r="BE389" s="166"/>
      <c r="BF389" s="166"/>
      <c r="BG389" s="166"/>
      <c r="BH389" s="166"/>
    </row>
    <row r="390" spans="1:60" outlineLevel="1" x14ac:dyDescent="0.2">
      <c r="A390" s="167">
        <v>38</v>
      </c>
      <c r="B390" s="177" t="s">
        <v>365</v>
      </c>
      <c r="C390" s="200" t="s">
        <v>366</v>
      </c>
      <c r="D390" s="179" t="s">
        <v>125</v>
      </c>
      <c r="E390" s="184">
        <v>42</v>
      </c>
      <c r="F390" s="190">
        <v>77.3</v>
      </c>
      <c r="G390" s="190">
        <v>3246.6</v>
      </c>
      <c r="H390" s="190">
        <v>42.55</v>
      </c>
      <c r="I390" s="190">
        <f>ROUND(E390*H390,2)</f>
        <v>1787.1</v>
      </c>
      <c r="J390" s="190">
        <v>34.75</v>
      </c>
      <c r="K390" s="190">
        <f>ROUND(E390*J390,2)</f>
        <v>1459.5</v>
      </c>
      <c r="L390" s="190">
        <v>21</v>
      </c>
      <c r="M390" s="190">
        <f>G390*(1+L390/100)</f>
        <v>3928.386</v>
      </c>
      <c r="N390" s="190">
        <v>1.8000000000000001E-4</v>
      </c>
      <c r="O390" s="190">
        <f>ROUND(E390*N390,2)</f>
        <v>0.01</v>
      </c>
      <c r="P390" s="190">
        <v>0</v>
      </c>
      <c r="Q390" s="190">
        <f>ROUND(E390*P390,2)</f>
        <v>0</v>
      </c>
      <c r="R390" s="190"/>
      <c r="S390" s="190"/>
      <c r="T390" s="191">
        <v>0.151</v>
      </c>
      <c r="U390" s="190">
        <f>ROUND(E390*T390,2)</f>
        <v>6.34</v>
      </c>
      <c r="V390" s="166"/>
      <c r="W390" s="166"/>
      <c r="X390" s="166"/>
      <c r="Y390" s="166"/>
      <c r="Z390" s="166"/>
      <c r="AA390" s="166"/>
      <c r="AB390" s="166"/>
      <c r="AC390" s="166"/>
      <c r="AD390" s="166"/>
      <c r="AE390" s="166" t="s">
        <v>164</v>
      </c>
      <c r="AF390" s="166"/>
      <c r="AG390" s="166"/>
      <c r="AH390" s="166"/>
      <c r="AI390" s="166"/>
      <c r="AJ390" s="166"/>
      <c r="AK390" s="166"/>
      <c r="AL390" s="166"/>
      <c r="AM390" s="166"/>
      <c r="AN390" s="166"/>
      <c r="AO390" s="166"/>
      <c r="AP390" s="166"/>
      <c r="AQ390" s="166"/>
      <c r="AR390" s="166"/>
      <c r="AS390" s="166"/>
      <c r="AT390" s="166"/>
      <c r="AU390" s="166"/>
      <c r="AV390" s="166"/>
      <c r="AW390" s="166"/>
      <c r="AX390" s="166"/>
      <c r="AY390" s="166"/>
      <c r="AZ390" s="166"/>
      <c r="BA390" s="166"/>
      <c r="BB390" s="166"/>
      <c r="BC390" s="166"/>
      <c r="BD390" s="166"/>
      <c r="BE390" s="166"/>
      <c r="BF390" s="166"/>
      <c r="BG390" s="166"/>
      <c r="BH390" s="166"/>
    </row>
    <row r="391" spans="1:60" outlineLevel="1" x14ac:dyDescent="0.2">
      <c r="A391" s="167"/>
      <c r="B391" s="177"/>
      <c r="C391" s="201" t="s">
        <v>367</v>
      </c>
      <c r="D391" s="180"/>
      <c r="E391" s="185">
        <v>42</v>
      </c>
      <c r="F391" s="190"/>
      <c r="G391" s="190"/>
      <c r="H391" s="190"/>
      <c r="I391" s="190"/>
      <c r="J391" s="190"/>
      <c r="K391" s="190"/>
      <c r="L391" s="190"/>
      <c r="M391" s="190"/>
      <c r="N391" s="190"/>
      <c r="O391" s="190"/>
      <c r="P391" s="190"/>
      <c r="Q391" s="190"/>
      <c r="R391" s="190"/>
      <c r="S391" s="190"/>
      <c r="T391" s="191"/>
      <c r="U391" s="190"/>
      <c r="V391" s="166"/>
      <c r="W391" s="166"/>
      <c r="X391" s="166"/>
      <c r="Y391" s="166"/>
      <c r="Z391" s="166"/>
      <c r="AA391" s="166"/>
      <c r="AB391" s="166"/>
      <c r="AC391" s="166"/>
      <c r="AD391" s="166"/>
      <c r="AE391" s="166" t="s">
        <v>128</v>
      </c>
      <c r="AF391" s="166">
        <v>0</v>
      </c>
      <c r="AG391" s="166"/>
      <c r="AH391" s="166"/>
      <c r="AI391" s="166"/>
      <c r="AJ391" s="166"/>
      <c r="AK391" s="166"/>
      <c r="AL391" s="166"/>
      <c r="AM391" s="166"/>
      <c r="AN391" s="166"/>
      <c r="AO391" s="166"/>
      <c r="AP391" s="166"/>
      <c r="AQ391" s="166"/>
      <c r="AR391" s="166"/>
      <c r="AS391" s="166"/>
      <c r="AT391" s="166"/>
      <c r="AU391" s="166"/>
      <c r="AV391" s="166"/>
      <c r="AW391" s="166"/>
      <c r="AX391" s="166"/>
      <c r="AY391" s="166"/>
      <c r="AZ391" s="166"/>
      <c r="BA391" s="166"/>
      <c r="BB391" s="166"/>
      <c r="BC391" s="166"/>
      <c r="BD391" s="166"/>
      <c r="BE391" s="166"/>
      <c r="BF391" s="166"/>
      <c r="BG391" s="166"/>
      <c r="BH391" s="166"/>
    </row>
    <row r="392" spans="1:60" x14ac:dyDescent="0.2">
      <c r="A392" s="173" t="s">
        <v>121</v>
      </c>
      <c r="B392" s="178" t="s">
        <v>94</v>
      </c>
      <c r="C392" s="202" t="s">
        <v>95</v>
      </c>
      <c r="D392" s="181"/>
      <c r="E392" s="186"/>
      <c r="F392" s="192"/>
      <c r="G392" s="192">
        <f>SUMIF(AE393:AE420,"&lt;&gt;NOR",G393:G420)</f>
        <v>17892.009999999998</v>
      </c>
      <c r="H392" s="192"/>
      <c r="I392" s="192">
        <f>SUM(I393:I420)</f>
        <v>0</v>
      </c>
      <c r="J392" s="192"/>
      <c r="K392" s="192">
        <f>SUM(K393:K420)</f>
        <v>17892.009999999998</v>
      </c>
      <c r="L392" s="192"/>
      <c r="M392" s="192">
        <f>SUM(M393:M420)</f>
        <v>21649.332100000003</v>
      </c>
      <c r="N392" s="192"/>
      <c r="O392" s="192">
        <f>SUM(O393:O420)</f>
        <v>0</v>
      </c>
      <c r="P392" s="192"/>
      <c r="Q392" s="192">
        <f>SUM(Q393:Q420)</f>
        <v>0</v>
      </c>
      <c r="R392" s="192"/>
      <c r="S392" s="192"/>
      <c r="T392" s="193"/>
      <c r="U392" s="192">
        <f>SUM(U393:U420)</f>
        <v>53.910000000000004</v>
      </c>
      <c r="AE392" t="s">
        <v>122</v>
      </c>
    </row>
    <row r="393" spans="1:60" outlineLevel="1" x14ac:dyDescent="0.2">
      <c r="A393" s="167">
        <v>39</v>
      </c>
      <c r="B393" s="177" t="s">
        <v>368</v>
      </c>
      <c r="C393" s="200" t="s">
        <v>369</v>
      </c>
      <c r="D393" s="179" t="s">
        <v>216</v>
      </c>
      <c r="E393" s="184">
        <v>5.3440899999999996</v>
      </c>
      <c r="F393" s="190">
        <v>160</v>
      </c>
      <c r="G393" s="190">
        <v>855.05</v>
      </c>
      <c r="H393" s="190">
        <v>0</v>
      </c>
      <c r="I393" s="190">
        <f>ROUND(E393*H393,2)</f>
        <v>0</v>
      </c>
      <c r="J393" s="190">
        <v>160</v>
      </c>
      <c r="K393" s="190">
        <f>ROUND(E393*J393,2)</f>
        <v>855.05</v>
      </c>
      <c r="L393" s="190">
        <v>21</v>
      </c>
      <c r="M393" s="190">
        <f>G393*(1+L393/100)</f>
        <v>1034.6105</v>
      </c>
      <c r="N393" s="190">
        <v>0</v>
      </c>
      <c r="O393" s="190">
        <f>ROUND(E393*N393,2)</f>
        <v>0</v>
      </c>
      <c r="P393" s="190">
        <v>0</v>
      </c>
      <c r="Q393" s="190">
        <f>ROUND(E393*P393,2)</f>
        <v>0</v>
      </c>
      <c r="R393" s="190"/>
      <c r="S393" s="190"/>
      <c r="T393" s="191">
        <v>0.93300000000000005</v>
      </c>
      <c r="U393" s="190">
        <f>ROUND(E393*T393,2)</f>
        <v>4.99</v>
      </c>
      <c r="V393" s="166"/>
      <c r="W393" s="166"/>
      <c r="X393" s="166"/>
      <c r="Y393" s="166"/>
      <c r="Z393" s="166"/>
      <c r="AA393" s="166"/>
      <c r="AB393" s="166"/>
      <c r="AC393" s="166"/>
      <c r="AD393" s="166"/>
      <c r="AE393" s="166" t="s">
        <v>370</v>
      </c>
      <c r="AF393" s="166"/>
      <c r="AG393" s="166"/>
      <c r="AH393" s="166"/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  <c r="BE393" s="166"/>
      <c r="BF393" s="166"/>
      <c r="BG393" s="166"/>
      <c r="BH393" s="166"/>
    </row>
    <row r="394" spans="1:60" ht="22.5" outlineLevel="1" x14ac:dyDescent="0.2">
      <c r="A394" s="167"/>
      <c r="B394" s="177"/>
      <c r="C394" s="201" t="s">
        <v>371</v>
      </c>
      <c r="D394" s="180"/>
      <c r="E394" s="185"/>
      <c r="F394" s="190"/>
      <c r="G394" s="190"/>
      <c r="H394" s="190"/>
      <c r="I394" s="190"/>
      <c r="J394" s="190"/>
      <c r="K394" s="190"/>
      <c r="L394" s="190"/>
      <c r="M394" s="190"/>
      <c r="N394" s="190"/>
      <c r="O394" s="190"/>
      <c r="P394" s="190"/>
      <c r="Q394" s="190"/>
      <c r="R394" s="190"/>
      <c r="S394" s="190"/>
      <c r="T394" s="191"/>
      <c r="U394" s="190"/>
      <c r="V394" s="166"/>
      <c r="W394" s="166"/>
      <c r="X394" s="166"/>
      <c r="Y394" s="166"/>
      <c r="Z394" s="166"/>
      <c r="AA394" s="166"/>
      <c r="AB394" s="166"/>
      <c r="AC394" s="166"/>
      <c r="AD394" s="166"/>
      <c r="AE394" s="166" t="s">
        <v>128</v>
      </c>
      <c r="AF394" s="166">
        <v>0</v>
      </c>
      <c r="AG394" s="166"/>
      <c r="AH394" s="166"/>
      <c r="AI394" s="166"/>
      <c r="AJ394" s="166"/>
      <c r="AK394" s="166"/>
      <c r="AL394" s="166"/>
      <c r="AM394" s="166"/>
      <c r="AN394" s="166"/>
      <c r="AO394" s="166"/>
      <c r="AP394" s="166"/>
      <c r="AQ394" s="166"/>
      <c r="AR394" s="166"/>
      <c r="AS394" s="166"/>
      <c r="AT394" s="166"/>
      <c r="AU394" s="166"/>
      <c r="AV394" s="166"/>
      <c r="AW394" s="166"/>
      <c r="AX394" s="166"/>
      <c r="AY394" s="166"/>
      <c r="AZ394" s="166"/>
      <c r="BA394" s="166"/>
      <c r="BB394" s="166"/>
      <c r="BC394" s="166"/>
      <c r="BD394" s="166"/>
      <c r="BE394" s="166"/>
      <c r="BF394" s="166"/>
      <c r="BG394" s="166"/>
      <c r="BH394" s="166"/>
    </row>
    <row r="395" spans="1:60" outlineLevel="1" x14ac:dyDescent="0.2">
      <c r="A395" s="167"/>
      <c r="B395" s="177"/>
      <c r="C395" s="201" t="s">
        <v>372</v>
      </c>
      <c r="D395" s="180"/>
      <c r="E395" s="185"/>
      <c r="F395" s="190"/>
      <c r="G395" s="190"/>
      <c r="H395" s="190"/>
      <c r="I395" s="190"/>
      <c r="J395" s="190"/>
      <c r="K395" s="190"/>
      <c r="L395" s="190"/>
      <c r="M395" s="190"/>
      <c r="N395" s="190"/>
      <c r="O395" s="190"/>
      <c r="P395" s="190"/>
      <c r="Q395" s="190"/>
      <c r="R395" s="190"/>
      <c r="S395" s="190"/>
      <c r="T395" s="191"/>
      <c r="U395" s="190"/>
      <c r="V395" s="166"/>
      <c r="W395" s="166"/>
      <c r="X395" s="166"/>
      <c r="Y395" s="166"/>
      <c r="Z395" s="166"/>
      <c r="AA395" s="166"/>
      <c r="AB395" s="166"/>
      <c r="AC395" s="166"/>
      <c r="AD395" s="166"/>
      <c r="AE395" s="166" t="s">
        <v>128</v>
      </c>
      <c r="AF395" s="166">
        <v>0</v>
      </c>
      <c r="AG395" s="166"/>
      <c r="AH395" s="166"/>
      <c r="AI395" s="166"/>
      <c r="AJ395" s="166"/>
      <c r="AK395" s="166"/>
      <c r="AL395" s="166"/>
      <c r="AM395" s="166"/>
      <c r="AN395" s="166"/>
      <c r="AO395" s="166"/>
      <c r="AP395" s="166"/>
      <c r="AQ395" s="166"/>
      <c r="AR395" s="166"/>
      <c r="AS395" s="166"/>
      <c r="AT395" s="166"/>
      <c r="AU395" s="166"/>
      <c r="AV395" s="166"/>
      <c r="AW395" s="166"/>
      <c r="AX395" s="166"/>
      <c r="AY395" s="166"/>
      <c r="AZ395" s="166"/>
      <c r="BA395" s="166"/>
      <c r="BB395" s="166"/>
      <c r="BC395" s="166"/>
      <c r="BD395" s="166"/>
      <c r="BE395" s="166"/>
      <c r="BF395" s="166"/>
      <c r="BG395" s="166"/>
      <c r="BH395" s="166"/>
    </row>
    <row r="396" spans="1:60" outlineLevel="1" x14ac:dyDescent="0.2">
      <c r="A396" s="167"/>
      <c r="B396" s="177"/>
      <c r="C396" s="201" t="s">
        <v>373</v>
      </c>
      <c r="D396" s="180"/>
      <c r="E396" s="185">
        <v>5.3440899999999996</v>
      </c>
      <c r="F396" s="190"/>
      <c r="G396" s="190"/>
      <c r="H396" s="190"/>
      <c r="I396" s="190"/>
      <c r="J396" s="190"/>
      <c r="K396" s="190"/>
      <c r="L396" s="190"/>
      <c r="M396" s="190"/>
      <c r="N396" s="190"/>
      <c r="O396" s="190"/>
      <c r="P396" s="190"/>
      <c r="Q396" s="190"/>
      <c r="R396" s="190"/>
      <c r="S396" s="190"/>
      <c r="T396" s="191"/>
      <c r="U396" s="190"/>
      <c r="V396" s="166"/>
      <c r="W396" s="166"/>
      <c r="X396" s="166"/>
      <c r="Y396" s="166"/>
      <c r="Z396" s="166"/>
      <c r="AA396" s="166"/>
      <c r="AB396" s="166"/>
      <c r="AC396" s="166"/>
      <c r="AD396" s="166"/>
      <c r="AE396" s="166" t="s">
        <v>128</v>
      </c>
      <c r="AF396" s="166">
        <v>0</v>
      </c>
      <c r="AG396" s="166"/>
      <c r="AH396" s="166"/>
      <c r="AI396" s="166"/>
      <c r="AJ396" s="166"/>
      <c r="AK396" s="166"/>
      <c r="AL396" s="166"/>
      <c r="AM396" s="166"/>
      <c r="AN396" s="166"/>
      <c r="AO396" s="166"/>
      <c r="AP396" s="166"/>
      <c r="AQ396" s="166"/>
      <c r="AR396" s="166"/>
      <c r="AS396" s="166"/>
      <c r="AT396" s="166"/>
      <c r="AU396" s="166"/>
      <c r="AV396" s="166"/>
      <c r="AW396" s="166"/>
      <c r="AX396" s="166"/>
      <c r="AY396" s="166"/>
      <c r="AZ396" s="166"/>
      <c r="BA396" s="166"/>
      <c r="BB396" s="166"/>
      <c r="BC396" s="166"/>
      <c r="BD396" s="166"/>
      <c r="BE396" s="166"/>
      <c r="BF396" s="166"/>
      <c r="BG396" s="166"/>
      <c r="BH396" s="166"/>
    </row>
    <row r="397" spans="1:60" outlineLevel="1" x14ac:dyDescent="0.2">
      <c r="A397" s="167">
        <v>40</v>
      </c>
      <c r="B397" s="177" t="s">
        <v>374</v>
      </c>
      <c r="C397" s="200" t="s">
        <v>375</v>
      </c>
      <c r="D397" s="179" t="s">
        <v>216</v>
      </c>
      <c r="E397" s="184">
        <v>5.3440899999999996</v>
      </c>
      <c r="F397" s="190">
        <v>95</v>
      </c>
      <c r="G397" s="190">
        <v>507.69</v>
      </c>
      <c r="H397" s="190">
        <v>0</v>
      </c>
      <c r="I397" s="190">
        <f>ROUND(E397*H397,2)</f>
        <v>0</v>
      </c>
      <c r="J397" s="190">
        <v>95</v>
      </c>
      <c r="K397" s="190">
        <f>ROUND(E397*J397,2)</f>
        <v>507.69</v>
      </c>
      <c r="L397" s="190">
        <v>21</v>
      </c>
      <c r="M397" s="190">
        <f>G397*(1+L397/100)</f>
        <v>614.30489999999998</v>
      </c>
      <c r="N397" s="190">
        <v>0</v>
      </c>
      <c r="O397" s="190">
        <f>ROUND(E397*N397,2)</f>
        <v>0</v>
      </c>
      <c r="P397" s="190">
        <v>0</v>
      </c>
      <c r="Q397" s="190">
        <f>ROUND(E397*P397,2)</f>
        <v>0</v>
      </c>
      <c r="R397" s="190"/>
      <c r="S397" s="190"/>
      <c r="T397" s="191">
        <v>0.65300000000000002</v>
      </c>
      <c r="U397" s="190">
        <f>ROUND(E397*T397,2)</f>
        <v>3.49</v>
      </c>
      <c r="V397" s="166"/>
      <c r="W397" s="166"/>
      <c r="X397" s="166"/>
      <c r="Y397" s="166"/>
      <c r="Z397" s="166"/>
      <c r="AA397" s="166"/>
      <c r="AB397" s="166"/>
      <c r="AC397" s="166"/>
      <c r="AD397" s="166"/>
      <c r="AE397" s="166" t="s">
        <v>370</v>
      </c>
      <c r="AF397" s="166"/>
      <c r="AG397" s="166"/>
      <c r="AH397" s="166"/>
      <c r="AI397" s="166"/>
      <c r="AJ397" s="166"/>
      <c r="AK397" s="166"/>
      <c r="AL397" s="166"/>
      <c r="AM397" s="166"/>
      <c r="AN397" s="166"/>
      <c r="AO397" s="166"/>
      <c r="AP397" s="166"/>
      <c r="AQ397" s="166"/>
      <c r="AR397" s="166"/>
      <c r="AS397" s="166"/>
      <c r="AT397" s="166"/>
      <c r="AU397" s="166"/>
      <c r="AV397" s="166"/>
      <c r="AW397" s="166"/>
      <c r="AX397" s="166"/>
      <c r="AY397" s="166"/>
      <c r="AZ397" s="166"/>
      <c r="BA397" s="166"/>
      <c r="BB397" s="166"/>
      <c r="BC397" s="166"/>
      <c r="BD397" s="166"/>
      <c r="BE397" s="166"/>
      <c r="BF397" s="166"/>
      <c r="BG397" s="166"/>
      <c r="BH397" s="166"/>
    </row>
    <row r="398" spans="1:60" ht="22.5" outlineLevel="1" x14ac:dyDescent="0.2">
      <c r="A398" s="167"/>
      <c r="B398" s="177"/>
      <c r="C398" s="201" t="s">
        <v>371</v>
      </c>
      <c r="D398" s="180"/>
      <c r="E398" s="185"/>
      <c r="F398" s="190"/>
      <c r="G398" s="190"/>
      <c r="H398" s="190"/>
      <c r="I398" s="190"/>
      <c r="J398" s="190"/>
      <c r="K398" s="190"/>
      <c r="L398" s="190"/>
      <c r="M398" s="190"/>
      <c r="N398" s="190"/>
      <c r="O398" s="190"/>
      <c r="P398" s="190"/>
      <c r="Q398" s="190"/>
      <c r="R398" s="190"/>
      <c r="S398" s="190"/>
      <c r="T398" s="191"/>
      <c r="U398" s="190"/>
      <c r="V398" s="166"/>
      <c r="W398" s="166"/>
      <c r="X398" s="166"/>
      <c r="Y398" s="166"/>
      <c r="Z398" s="166"/>
      <c r="AA398" s="166"/>
      <c r="AB398" s="166"/>
      <c r="AC398" s="166"/>
      <c r="AD398" s="166"/>
      <c r="AE398" s="166" t="s">
        <v>128</v>
      </c>
      <c r="AF398" s="166">
        <v>0</v>
      </c>
      <c r="AG398" s="166"/>
      <c r="AH398" s="166"/>
      <c r="AI398" s="166"/>
      <c r="AJ398" s="166"/>
      <c r="AK398" s="166"/>
      <c r="AL398" s="166"/>
      <c r="AM398" s="166"/>
      <c r="AN398" s="166"/>
      <c r="AO398" s="166"/>
      <c r="AP398" s="166"/>
      <c r="AQ398" s="166"/>
      <c r="AR398" s="166"/>
      <c r="AS398" s="166"/>
      <c r="AT398" s="166"/>
      <c r="AU398" s="166"/>
      <c r="AV398" s="166"/>
      <c r="AW398" s="166"/>
      <c r="AX398" s="166"/>
      <c r="AY398" s="166"/>
      <c r="AZ398" s="166"/>
      <c r="BA398" s="166"/>
      <c r="BB398" s="166"/>
      <c r="BC398" s="166"/>
      <c r="BD398" s="166"/>
      <c r="BE398" s="166"/>
      <c r="BF398" s="166"/>
      <c r="BG398" s="166"/>
      <c r="BH398" s="166"/>
    </row>
    <row r="399" spans="1:60" outlineLevel="1" x14ac:dyDescent="0.2">
      <c r="A399" s="167"/>
      <c r="B399" s="177"/>
      <c r="C399" s="201" t="s">
        <v>372</v>
      </c>
      <c r="D399" s="180"/>
      <c r="E399" s="185"/>
      <c r="F399" s="190"/>
      <c r="G399" s="190"/>
      <c r="H399" s="190"/>
      <c r="I399" s="190"/>
      <c r="J399" s="190"/>
      <c r="K399" s="190"/>
      <c r="L399" s="190"/>
      <c r="M399" s="190"/>
      <c r="N399" s="190"/>
      <c r="O399" s="190"/>
      <c r="P399" s="190"/>
      <c r="Q399" s="190"/>
      <c r="R399" s="190"/>
      <c r="S399" s="190"/>
      <c r="T399" s="191"/>
      <c r="U399" s="190"/>
      <c r="V399" s="166"/>
      <c r="W399" s="166"/>
      <c r="X399" s="166"/>
      <c r="Y399" s="166"/>
      <c r="Z399" s="166"/>
      <c r="AA399" s="166"/>
      <c r="AB399" s="166"/>
      <c r="AC399" s="166"/>
      <c r="AD399" s="166"/>
      <c r="AE399" s="166" t="s">
        <v>128</v>
      </c>
      <c r="AF399" s="166">
        <v>0</v>
      </c>
      <c r="AG399" s="166"/>
      <c r="AH399" s="166"/>
      <c r="AI399" s="166"/>
      <c r="AJ399" s="166"/>
      <c r="AK399" s="166"/>
      <c r="AL399" s="166"/>
      <c r="AM399" s="166"/>
      <c r="AN399" s="166"/>
      <c r="AO399" s="166"/>
      <c r="AP399" s="166"/>
      <c r="AQ399" s="166"/>
      <c r="AR399" s="166"/>
      <c r="AS399" s="166"/>
      <c r="AT399" s="166"/>
      <c r="AU399" s="166"/>
      <c r="AV399" s="166"/>
      <c r="AW399" s="166"/>
      <c r="AX399" s="166"/>
      <c r="AY399" s="166"/>
      <c r="AZ399" s="166"/>
      <c r="BA399" s="166"/>
      <c r="BB399" s="166"/>
      <c r="BC399" s="166"/>
      <c r="BD399" s="166"/>
      <c r="BE399" s="166"/>
      <c r="BF399" s="166"/>
      <c r="BG399" s="166"/>
      <c r="BH399" s="166"/>
    </row>
    <row r="400" spans="1:60" outlineLevel="1" x14ac:dyDescent="0.2">
      <c r="A400" s="167"/>
      <c r="B400" s="177"/>
      <c r="C400" s="201" t="s">
        <v>373</v>
      </c>
      <c r="D400" s="180"/>
      <c r="E400" s="185">
        <v>5.3440899999999996</v>
      </c>
      <c r="F400" s="190"/>
      <c r="G400" s="190"/>
      <c r="H400" s="190"/>
      <c r="I400" s="190"/>
      <c r="J400" s="190"/>
      <c r="K400" s="190"/>
      <c r="L400" s="190"/>
      <c r="M400" s="190"/>
      <c r="N400" s="190"/>
      <c r="O400" s="190"/>
      <c r="P400" s="190"/>
      <c r="Q400" s="190"/>
      <c r="R400" s="190"/>
      <c r="S400" s="190"/>
      <c r="T400" s="191"/>
      <c r="U400" s="190"/>
      <c r="V400" s="166"/>
      <c r="W400" s="166"/>
      <c r="X400" s="166"/>
      <c r="Y400" s="166"/>
      <c r="Z400" s="166"/>
      <c r="AA400" s="166"/>
      <c r="AB400" s="166"/>
      <c r="AC400" s="166"/>
      <c r="AD400" s="166"/>
      <c r="AE400" s="166" t="s">
        <v>128</v>
      </c>
      <c r="AF400" s="166">
        <v>0</v>
      </c>
      <c r="AG400" s="166"/>
      <c r="AH400" s="166"/>
      <c r="AI400" s="166"/>
      <c r="AJ400" s="166"/>
      <c r="AK400" s="166"/>
      <c r="AL400" s="166"/>
      <c r="AM400" s="166"/>
      <c r="AN400" s="166"/>
      <c r="AO400" s="166"/>
      <c r="AP400" s="166"/>
      <c r="AQ400" s="166"/>
      <c r="AR400" s="166"/>
      <c r="AS400" s="166"/>
      <c r="AT400" s="166"/>
      <c r="AU400" s="166"/>
      <c r="AV400" s="166"/>
      <c r="AW400" s="166"/>
      <c r="AX400" s="166"/>
      <c r="AY400" s="166"/>
      <c r="AZ400" s="166"/>
      <c r="BA400" s="166"/>
      <c r="BB400" s="166"/>
      <c r="BC400" s="166"/>
      <c r="BD400" s="166"/>
      <c r="BE400" s="166"/>
      <c r="BF400" s="166"/>
      <c r="BG400" s="166"/>
      <c r="BH400" s="166"/>
    </row>
    <row r="401" spans="1:60" outlineLevel="1" x14ac:dyDescent="0.2">
      <c r="A401" s="167">
        <v>41</v>
      </c>
      <c r="B401" s="177" t="s">
        <v>376</v>
      </c>
      <c r="C401" s="200" t="s">
        <v>377</v>
      </c>
      <c r="D401" s="179" t="s">
        <v>216</v>
      </c>
      <c r="E401" s="184">
        <v>80.161320000000003</v>
      </c>
      <c r="F401" s="190">
        <v>180</v>
      </c>
      <c r="G401" s="190">
        <v>14429.04</v>
      </c>
      <c r="H401" s="190">
        <v>0</v>
      </c>
      <c r="I401" s="190">
        <f>ROUND(E401*H401,2)</f>
        <v>0</v>
      </c>
      <c r="J401" s="190">
        <v>180</v>
      </c>
      <c r="K401" s="190">
        <f>ROUND(E401*J401,2)</f>
        <v>14429.04</v>
      </c>
      <c r="L401" s="190">
        <v>21</v>
      </c>
      <c r="M401" s="190">
        <f>G401*(1+L401/100)</f>
        <v>17459.1384</v>
      </c>
      <c r="N401" s="190">
        <v>0</v>
      </c>
      <c r="O401" s="190">
        <f>ROUND(E401*N401,2)</f>
        <v>0</v>
      </c>
      <c r="P401" s="190">
        <v>0</v>
      </c>
      <c r="Q401" s="190">
        <f>ROUND(E401*P401,2)</f>
        <v>0</v>
      </c>
      <c r="R401" s="190"/>
      <c r="S401" s="190"/>
      <c r="T401" s="191">
        <v>0.49</v>
      </c>
      <c r="U401" s="190">
        <f>ROUND(E401*T401,2)</f>
        <v>39.28</v>
      </c>
      <c r="V401" s="166"/>
      <c r="W401" s="166"/>
      <c r="X401" s="166"/>
      <c r="Y401" s="166"/>
      <c r="Z401" s="166"/>
      <c r="AA401" s="166"/>
      <c r="AB401" s="166"/>
      <c r="AC401" s="166"/>
      <c r="AD401" s="166"/>
      <c r="AE401" s="166" t="s">
        <v>370</v>
      </c>
      <c r="AF401" s="166"/>
      <c r="AG401" s="166"/>
      <c r="AH401" s="166"/>
      <c r="AI401" s="166"/>
      <c r="AJ401" s="166"/>
      <c r="AK401" s="166"/>
      <c r="AL401" s="166"/>
      <c r="AM401" s="166"/>
      <c r="AN401" s="166"/>
      <c r="AO401" s="166"/>
      <c r="AP401" s="166"/>
      <c r="AQ401" s="166"/>
      <c r="AR401" s="166"/>
      <c r="AS401" s="166"/>
      <c r="AT401" s="166"/>
      <c r="AU401" s="166"/>
      <c r="AV401" s="166"/>
      <c r="AW401" s="166"/>
      <c r="AX401" s="166"/>
      <c r="AY401" s="166"/>
      <c r="AZ401" s="166"/>
      <c r="BA401" s="166"/>
      <c r="BB401" s="166"/>
      <c r="BC401" s="166"/>
      <c r="BD401" s="166"/>
      <c r="BE401" s="166"/>
      <c r="BF401" s="166"/>
      <c r="BG401" s="166"/>
      <c r="BH401" s="166"/>
    </row>
    <row r="402" spans="1:60" ht="22.5" outlineLevel="1" x14ac:dyDescent="0.2">
      <c r="A402" s="167"/>
      <c r="B402" s="177"/>
      <c r="C402" s="201" t="s">
        <v>371</v>
      </c>
      <c r="D402" s="180"/>
      <c r="E402" s="185"/>
      <c r="F402" s="190"/>
      <c r="G402" s="190"/>
      <c r="H402" s="190"/>
      <c r="I402" s="190"/>
      <c r="J402" s="190"/>
      <c r="K402" s="190"/>
      <c r="L402" s="190"/>
      <c r="M402" s="190"/>
      <c r="N402" s="190"/>
      <c r="O402" s="190"/>
      <c r="P402" s="190"/>
      <c r="Q402" s="190"/>
      <c r="R402" s="190"/>
      <c r="S402" s="190"/>
      <c r="T402" s="191"/>
      <c r="U402" s="190"/>
      <c r="V402" s="166"/>
      <c r="W402" s="166"/>
      <c r="X402" s="166"/>
      <c r="Y402" s="166"/>
      <c r="Z402" s="166"/>
      <c r="AA402" s="166"/>
      <c r="AB402" s="166"/>
      <c r="AC402" s="166"/>
      <c r="AD402" s="166"/>
      <c r="AE402" s="166" t="s">
        <v>128</v>
      </c>
      <c r="AF402" s="166">
        <v>0</v>
      </c>
      <c r="AG402" s="166"/>
      <c r="AH402" s="166"/>
      <c r="AI402" s="166"/>
      <c r="AJ402" s="166"/>
      <c r="AK402" s="166"/>
      <c r="AL402" s="166"/>
      <c r="AM402" s="166"/>
      <c r="AN402" s="166"/>
      <c r="AO402" s="166"/>
      <c r="AP402" s="166"/>
      <c r="AQ402" s="166"/>
      <c r="AR402" s="166"/>
      <c r="AS402" s="166"/>
      <c r="AT402" s="166"/>
      <c r="AU402" s="166"/>
      <c r="AV402" s="166"/>
      <c r="AW402" s="166"/>
      <c r="AX402" s="166"/>
      <c r="AY402" s="166"/>
      <c r="AZ402" s="166"/>
      <c r="BA402" s="166"/>
      <c r="BB402" s="166"/>
      <c r="BC402" s="166"/>
      <c r="BD402" s="166"/>
      <c r="BE402" s="166"/>
      <c r="BF402" s="166"/>
      <c r="BG402" s="166"/>
      <c r="BH402" s="166"/>
    </row>
    <row r="403" spans="1:60" outlineLevel="1" x14ac:dyDescent="0.2">
      <c r="A403" s="167"/>
      <c r="B403" s="177"/>
      <c r="C403" s="201" t="s">
        <v>372</v>
      </c>
      <c r="D403" s="180"/>
      <c r="E403" s="185"/>
      <c r="F403" s="190"/>
      <c r="G403" s="190"/>
      <c r="H403" s="190"/>
      <c r="I403" s="190"/>
      <c r="J403" s="190"/>
      <c r="K403" s="190"/>
      <c r="L403" s="190"/>
      <c r="M403" s="190"/>
      <c r="N403" s="190"/>
      <c r="O403" s="190"/>
      <c r="P403" s="190"/>
      <c r="Q403" s="190"/>
      <c r="R403" s="190"/>
      <c r="S403" s="190"/>
      <c r="T403" s="191"/>
      <c r="U403" s="190"/>
      <c r="V403" s="166"/>
      <c r="W403" s="166"/>
      <c r="X403" s="166"/>
      <c r="Y403" s="166"/>
      <c r="Z403" s="166"/>
      <c r="AA403" s="166"/>
      <c r="AB403" s="166"/>
      <c r="AC403" s="166"/>
      <c r="AD403" s="166"/>
      <c r="AE403" s="166" t="s">
        <v>128</v>
      </c>
      <c r="AF403" s="166">
        <v>0</v>
      </c>
      <c r="AG403" s="166"/>
      <c r="AH403" s="166"/>
      <c r="AI403" s="166"/>
      <c r="AJ403" s="166"/>
      <c r="AK403" s="166"/>
      <c r="AL403" s="166"/>
      <c r="AM403" s="166"/>
      <c r="AN403" s="166"/>
      <c r="AO403" s="166"/>
      <c r="AP403" s="166"/>
      <c r="AQ403" s="166"/>
      <c r="AR403" s="166"/>
      <c r="AS403" s="166"/>
      <c r="AT403" s="166"/>
      <c r="AU403" s="166"/>
      <c r="AV403" s="166"/>
      <c r="AW403" s="166"/>
      <c r="AX403" s="166"/>
      <c r="AY403" s="166"/>
      <c r="AZ403" s="166"/>
      <c r="BA403" s="166"/>
      <c r="BB403" s="166"/>
      <c r="BC403" s="166"/>
      <c r="BD403" s="166"/>
      <c r="BE403" s="166"/>
      <c r="BF403" s="166"/>
      <c r="BG403" s="166"/>
      <c r="BH403" s="166"/>
    </row>
    <row r="404" spans="1:60" outlineLevel="1" x14ac:dyDescent="0.2">
      <c r="A404" s="167"/>
      <c r="B404" s="177"/>
      <c r="C404" s="201" t="s">
        <v>378</v>
      </c>
      <c r="D404" s="180"/>
      <c r="E404" s="185">
        <v>80.161320000000003</v>
      </c>
      <c r="F404" s="190"/>
      <c r="G404" s="190"/>
      <c r="H404" s="190"/>
      <c r="I404" s="190"/>
      <c r="J404" s="190"/>
      <c r="K404" s="190"/>
      <c r="L404" s="190"/>
      <c r="M404" s="190"/>
      <c r="N404" s="190"/>
      <c r="O404" s="190"/>
      <c r="P404" s="190"/>
      <c r="Q404" s="190"/>
      <c r="R404" s="190"/>
      <c r="S404" s="190"/>
      <c r="T404" s="191"/>
      <c r="U404" s="190"/>
      <c r="V404" s="166"/>
      <c r="W404" s="166"/>
      <c r="X404" s="166"/>
      <c r="Y404" s="166"/>
      <c r="Z404" s="166"/>
      <c r="AA404" s="166"/>
      <c r="AB404" s="166"/>
      <c r="AC404" s="166"/>
      <c r="AD404" s="166"/>
      <c r="AE404" s="166" t="s">
        <v>128</v>
      </c>
      <c r="AF404" s="166">
        <v>0</v>
      </c>
      <c r="AG404" s="166"/>
      <c r="AH404" s="166"/>
      <c r="AI404" s="166"/>
      <c r="AJ404" s="166"/>
      <c r="AK404" s="166"/>
      <c r="AL404" s="166"/>
      <c r="AM404" s="166"/>
      <c r="AN404" s="166"/>
      <c r="AO404" s="166"/>
      <c r="AP404" s="166"/>
      <c r="AQ404" s="166"/>
      <c r="AR404" s="166"/>
      <c r="AS404" s="166"/>
      <c r="AT404" s="166"/>
      <c r="AU404" s="166"/>
      <c r="AV404" s="166"/>
      <c r="AW404" s="166"/>
      <c r="AX404" s="166"/>
      <c r="AY404" s="166"/>
      <c r="AZ404" s="166"/>
      <c r="BA404" s="166"/>
      <c r="BB404" s="166"/>
      <c r="BC404" s="166"/>
      <c r="BD404" s="166"/>
      <c r="BE404" s="166"/>
      <c r="BF404" s="166"/>
      <c r="BG404" s="166"/>
      <c r="BH404" s="166"/>
    </row>
    <row r="405" spans="1:60" outlineLevel="1" x14ac:dyDescent="0.2">
      <c r="A405" s="167">
        <v>42</v>
      </c>
      <c r="B405" s="177" t="s">
        <v>379</v>
      </c>
      <c r="C405" s="200" t="s">
        <v>380</v>
      </c>
      <c r="D405" s="179" t="s">
        <v>216</v>
      </c>
      <c r="E405" s="184">
        <v>5.3440899999999996</v>
      </c>
      <c r="F405" s="190">
        <v>12</v>
      </c>
      <c r="G405" s="190">
        <v>64.13</v>
      </c>
      <c r="H405" s="190">
        <v>0</v>
      </c>
      <c r="I405" s="190">
        <f>ROUND(E405*H405,2)</f>
        <v>0</v>
      </c>
      <c r="J405" s="190">
        <v>12</v>
      </c>
      <c r="K405" s="190">
        <f>ROUND(E405*J405,2)</f>
        <v>64.13</v>
      </c>
      <c r="L405" s="190">
        <v>21</v>
      </c>
      <c r="M405" s="190">
        <f>G405*(1+L405/100)</f>
        <v>77.59729999999999</v>
      </c>
      <c r="N405" s="190">
        <v>0</v>
      </c>
      <c r="O405" s="190">
        <f>ROUND(E405*N405,2)</f>
        <v>0</v>
      </c>
      <c r="P405" s="190">
        <v>0</v>
      </c>
      <c r="Q405" s="190">
        <f>ROUND(E405*P405,2)</f>
        <v>0</v>
      </c>
      <c r="R405" s="190"/>
      <c r="S405" s="190"/>
      <c r="T405" s="191">
        <v>0</v>
      </c>
      <c r="U405" s="190">
        <f>ROUND(E405*T405,2)</f>
        <v>0</v>
      </c>
      <c r="V405" s="166"/>
      <c r="W405" s="166"/>
      <c r="X405" s="166"/>
      <c r="Y405" s="166"/>
      <c r="Z405" s="166"/>
      <c r="AA405" s="166"/>
      <c r="AB405" s="166"/>
      <c r="AC405" s="166"/>
      <c r="AD405" s="166"/>
      <c r="AE405" s="166" t="s">
        <v>370</v>
      </c>
      <c r="AF405" s="166"/>
      <c r="AG405" s="166"/>
      <c r="AH405" s="166"/>
      <c r="AI405" s="166"/>
      <c r="AJ405" s="166"/>
      <c r="AK405" s="166"/>
      <c r="AL405" s="166"/>
      <c r="AM405" s="166"/>
      <c r="AN405" s="166"/>
      <c r="AO405" s="166"/>
      <c r="AP405" s="166"/>
      <c r="AQ405" s="166"/>
      <c r="AR405" s="166"/>
      <c r="AS405" s="166"/>
      <c r="AT405" s="166"/>
      <c r="AU405" s="166"/>
      <c r="AV405" s="166"/>
      <c r="AW405" s="166"/>
      <c r="AX405" s="166"/>
      <c r="AY405" s="166"/>
      <c r="AZ405" s="166"/>
      <c r="BA405" s="166"/>
      <c r="BB405" s="166"/>
      <c r="BC405" s="166"/>
      <c r="BD405" s="166"/>
      <c r="BE405" s="166"/>
      <c r="BF405" s="166"/>
      <c r="BG405" s="166"/>
      <c r="BH405" s="166"/>
    </row>
    <row r="406" spans="1:60" ht="22.5" outlineLevel="1" x14ac:dyDescent="0.2">
      <c r="A406" s="167"/>
      <c r="B406" s="177"/>
      <c r="C406" s="201" t="s">
        <v>371</v>
      </c>
      <c r="D406" s="180"/>
      <c r="E406" s="185"/>
      <c r="F406" s="190"/>
      <c r="G406" s="190"/>
      <c r="H406" s="190"/>
      <c r="I406" s="190"/>
      <c r="J406" s="190"/>
      <c r="K406" s="190"/>
      <c r="L406" s="190"/>
      <c r="M406" s="190"/>
      <c r="N406" s="190"/>
      <c r="O406" s="190"/>
      <c r="P406" s="190"/>
      <c r="Q406" s="190"/>
      <c r="R406" s="190"/>
      <c r="S406" s="190"/>
      <c r="T406" s="191"/>
      <c r="U406" s="190"/>
      <c r="V406" s="166"/>
      <c r="W406" s="166"/>
      <c r="X406" s="166"/>
      <c r="Y406" s="166"/>
      <c r="Z406" s="166"/>
      <c r="AA406" s="166"/>
      <c r="AB406" s="166"/>
      <c r="AC406" s="166"/>
      <c r="AD406" s="166"/>
      <c r="AE406" s="166" t="s">
        <v>128</v>
      </c>
      <c r="AF406" s="166">
        <v>0</v>
      </c>
      <c r="AG406" s="166"/>
      <c r="AH406" s="166"/>
      <c r="AI406" s="166"/>
      <c r="AJ406" s="166"/>
      <c r="AK406" s="166"/>
      <c r="AL406" s="166"/>
      <c r="AM406" s="166"/>
      <c r="AN406" s="166"/>
      <c r="AO406" s="166"/>
      <c r="AP406" s="166"/>
      <c r="AQ406" s="166"/>
      <c r="AR406" s="166"/>
      <c r="AS406" s="166"/>
      <c r="AT406" s="166"/>
      <c r="AU406" s="166"/>
      <c r="AV406" s="166"/>
      <c r="AW406" s="166"/>
      <c r="AX406" s="166"/>
      <c r="AY406" s="166"/>
      <c r="AZ406" s="166"/>
      <c r="BA406" s="166"/>
      <c r="BB406" s="166"/>
      <c r="BC406" s="166"/>
      <c r="BD406" s="166"/>
      <c r="BE406" s="166"/>
      <c r="BF406" s="166"/>
      <c r="BG406" s="166"/>
      <c r="BH406" s="166"/>
    </row>
    <row r="407" spans="1:60" outlineLevel="1" x14ac:dyDescent="0.2">
      <c r="A407" s="167"/>
      <c r="B407" s="177"/>
      <c r="C407" s="201" t="s">
        <v>372</v>
      </c>
      <c r="D407" s="180"/>
      <c r="E407" s="185"/>
      <c r="F407" s="190"/>
      <c r="G407" s="190"/>
      <c r="H407" s="190"/>
      <c r="I407" s="190"/>
      <c r="J407" s="190"/>
      <c r="K407" s="190"/>
      <c r="L407" s="190"/>
      <c r="M407" s="190"/>
      <c r="N407" s="190"/>
      <c r="O407" s="190"/>
      <c r="P407" s="190"/>
      <c r="Q407" s="190"/>
      <c r="R407" s="190"/>
      <c r="S407" s="190"/>
      <c r="T407" s="191"/>
      <c r="U407" s="190"/>
      <c r="V407" s="166"/>
      <c r="W407" s="166"/>
      <c r="X407" s="166"/>
      <c r="Y407" s="166"/>
      <c r="Z407" s="166"/>
      <c r="AA407" s="166"/>
      <c r="AB407" s="166"/>
      <c r="AC407" s="166"/>
      <c r="AD407" s="166"/>
      <c r="AE407" s="166" t="s">
        <v>128</v>
      </c>
      <c r="AF407" s="166">
        <v>0</v>
      </c>
      <c r="AG407" s="166"/>
      <c r="AH407" s="166"/>
      <c r="AI407" s="166"/>
      <c r="AJ407" s="166"/>
      <c r="AK407" s="166"/>
      <c r="AL407" s="166"/>
      <c r="AM407" s="166"/>
      <c r="AN407" s="166"/>
      <c r="AO407" s="166"/>
      <c r="AP407" s="166"/>
      <c r="AQ407" s="166"/>
      <c r="AR407" s="166"/>
      <c r="AS407" s="166"/>
      <c r="AT407" s="166"/>
      <c r="AU407" s="166"/>
      <c r="AV407" s="166"/>
      <c r="AW407" s="166"/>
      <c r="AX407" s="166"/>
      <c r="AY407" s="166"/>
      <c r="AZ407" s="166"/>
      <c r="BA407" s="166"/>
      <c r="BB407" s="166"/>
      <c r="BC407" s="166"/>
      <c r="BD407" s="166"/>
      <c r="BE407" s="166"/>
      <c r="BF407" s="166"/>
      <c r="BG407" s="166"/>
      <c r="BH407" s="166"/>
    </row>
    <row r="408" spans="1:60" outlineLevel="1" x14ac:dyDescent="0.2">
      <c r="A408" s="167"/>
      <c r="B408" s="177"/>
      <c r="C408" s="201" t="s">
        <v>373</v>
      </c>
      <c r="D408" s="180"/>
      <c r="E408" s="185">
        <v>5.3440899999999996</v>
      </c>
      <c r="F408" s="190"/>
      <c r="G408" s="190"/>
      <c r="H408" s="190"/>
      <c r="I408" s="190"/>
      <c r="J408" s="190"/>
      <c r="K408" s="190"/>
      <c r="L408" s="190"/>
      <c r="M408" s="190"/>
      <c r="N408" s="190"/>
      <c r="O408" s="190"/>
      <c r="P408" s="190"/>
      <c r="Q408" s="190"/>
      <c r="R408" s="190"/>
      <c r="S408" s="190"/>
      <c r="T408" s="191"/>
      <c r="U408" s="190"/>
      <c r="V408" s="166"/>
      <c r="W408" s="166"/>
      <c r="X408" s="166"/>
      <c r="Y408" s="166"/>
      <c r="Z408" s="166"/>
      <c r="AA408" s="166"/>
      <c r="AB408" s="166"/>
      <c r="AC408" s="166"/>
      <c r="AD408" s="166"/>
      <c r="AE408" s="166" t="s">
        <v>128</v>
      </c>
      <c r="AF408" s="166">
        <v>0</v>
      </c>
      <c r="AG408" s="166"/>
      <c r="AH408" s="166"/>
      <c r="AI408" s="166"/>
      <c r="AJ408" s="166"/>
      <c r="AK408" s="166"/>
      <c r="AL408" s="166"/>
      <c r="AM408" s="166"/>
      <c r="AN408" s="166"/>
      <c r="AO408" s="166"/>
      <c r="AP408" s="166"/>
      <c r="AQ408" s="166"/>
      <c r="AR408" s="166"/>
      <c r="AS408" s="166"/>
      <c r="AT408" s="166"/>
      <c r="AU408" s="166"/>
      <c r="AV408" s="166"/>
      <c r="AW408" s="166"/>
      <c r="AX408" s="166"/>
      <c r="AY408" s="166"/>
      <c r="AZ408" s="166"/>
      <c r="BA408" s="166"/>
      <c r="BB408" s="166"/>
      <c r="BC408" s="166"/>
      <c r="BD408" s="166"/>
      <c r="BE408" s="166"/>
      <c r="BF408" s="166"/>
      <c r="BG408" s="166"/>
      <c r="BH408" s="166"/>
    </row>
    <row r="409" spans="1:60" outlineLevel="1" x14ac:dyDescent="0.2">
      <c r="A409" s="167">
        <v>43</v>
      </c>
      <c r="B409" s="177" t="s">
        <v>381</v>
      </c>
      <c r="C409" s="200" t="s">
        <v>382</v>
      </c>
      <c r="D409" s="179" t="s">
        <v>216</v>
      </c>
      <c r="E409" s="184">
        <v>5.3440899999999996</v>
      </c>
      <c r="F409" s="190">
        <v>145</v>
      </c>
      <c r="G409" s="190">
        <v>774.89</v>
      </c>
      <c r="H409" s="190">
        <v>0</v>
      </c>
      <c r="I409" s="190">
        <f>ROUND(E409*H409,2)</f>
        <v>0</v>
      </c>
      <c r="J409" s="190">
        <v>145</v>
      </c>
      <c r="K409" s="190">
        <f>ROUND(E409*J409,2)</f>
        <v>774.89</v>
      </c>
      <c r="L409" s="190">
        <v>21</v>
      </c>
      <c r="M409" s="190">
        <f>G409*(1+L409/100)</f>
        <v>937.61689999999999</v>
      </c>
      <c r="N409" s="190">
        <v>0</v>
      </c>
      <c r="O409" s="190">
        <f>ROUND(E409*N409,2)</f>
        <v>0</v>
      </c>
      <c r="P409" s="190">
        <v>0</v>
      </c>
      <c r="Q409" s="190">
        <f>ROUND(E409*P409,2)</f>
        <v>0</v>
      </c>
      <c r="R409" s="190"/>
      <c r="S409" s="190"/>
      <c r="T409" s="191">
        <v>0.94199999999999995</v>
      </c>
      <c r="U409" s="190">
        <f>ROUND(E409*T409,2)</f>
        <v>5.03</v>
      </c>
      <c r="V409" s="166"/>
      <c r="W409" s="166"/>
      <c r="X409" s="166"/>
      <c r="Y409" s="166"/>
      <c r="Z409" s="166"/>
      <c r="AA409" s="166"/>
      <c r="AB409" s="166"/>
      <c r="AC409" s="166"/>
      <c r="AD409" s="166"/>
      <c r="AE409" s="166" t="s">
        <v>370</v>
      </c>
      <c r="AF409" s="166"/>
      <c r="AG409" s="166"/>
      <c r="AH409" s="166"/>
      <c r="AI409" s="166"/>
      <c r="AJ409" s="166"/>
      <c r="AK409" s="166"/>
      <c r="AL409" s="166"/>
      <c r="AM409" s="166"/>
      <c r="AN409" s="166"/>
      <c r="AO409" s="166"/>
      <c r="AP409" s="166"/>
      <c r="AQ409" s="166"/>
      <c r="AR409" s="166"/>
      <c r="AS409" s="166"/>
      <c r="AT409" s="166"/>
      <c r="AU409" s="166"/>
      <c r="AV409" s="166"/>
      <c r="AW409" s="166"/>
      <c r="AX409" s="166"/>
      <c r="AY409" s="166"/>
      <c r="AZ409" s="166"/>
      <c r="BA409" s="166"/>
      <c r="BB409" s="166"/>
      <c r="BC409" s="166"/>
      <c r="BD409" s="166"/>
      <c r="BE409" s="166"/>
      <c r="BF409" s="166"/>
      <c r="BG409" s="166"/>
      <c r="BH409" s="166"/>
    </row>
    <row r="410" spans="1:60" ht="22.5" outlineLevel="1" x14ac:dyDescent="0.2">
      <c r="A410" s="167"/>
      <c r="B410" s="177"/>
      <c r="C410" s="201" t="s">
        <v>371</v>
      </c>
      <c r="D410" s="180"/>
      <c r="E410" s="185"/>
      <c r="F410" s="190"/>
      <c r="G410" s="190"/>
      <c r="H410" s="190"/>
      <c r="I410" s="190"/>
      <c r="J410" s="190"/>
      <c r="K410" s="190"/>
      <c r="L410" s="190"/>
      <c r="M410" s="190"/>
      <c r="N410" s="190"/>
      <c r="O410" s="190"/>
      <c r="P410" s="190"/>
      <c r="Q410" s="190"/>
      <c r="R410" s="190"/>
      <c r="S410" s="190"/>
      <c r="T410" s="191"/>
      <c r="U410" s="190"/>
      <c r="V410" s="166"/>
      <c r="W410" s="166"/>
      <c r="X410" s="166"/>
      <c r="Y410" s="166"/>
      <c r="Z410" s="166"/>
      <c r="AA410" s="166"/>
      <c r="AB410" s="166"/>
      <c r="AC410" s="166"/>
      <c r="AD410" s="166"/>
      <c r="AE410" s="166" t="s">
        <v>128</v>
      </c>
      <c r="AF410" s="166">
        <v>0</v>
      </c>
      <c r="AG410" s="166"/>
      <c r="AH410" s="166"/>
      <c r="AI410" s="166"/>
      <c r="AJ410" s="166"/>
      <c r="AK410" s="166"/>
      <c r="AL410" s="166"/>
      <c r="AM410" s="166"/>
      <c r="AN410" s="166"/>
      <c r="AO410" s="166"/>
      <c r="AP410" s="166"/>
      <c r="AQ410" s="166"/>
      <c r="AR410" s="166"/>
      <c r="AS410" s="166"/>
      <c r="AT410" s="166"/>
      <c r="AU410" s="166"/>
      <c r="AV410" s="166"/>
      <c r="AW410" s="166"/>
      <c r="AX410" s="166"/>
      <c r="AY410" s="166"/>
      <c r="AZ410" s="166"/>
      <c r="BA410" s="166"/>
      <c r="BB410" s="166"/>
      <c r="BC410" s="166"/>
      <c r="BD410" s="166"/>
      <c r="BE410" s="166"/>
      <c r="BF410" s="166"/>
      <c r="BG410" s="166"/>
      <c r="BH410" s="166"/>
    </row>
    <row r="411" spans="1:60" outlineLevel="1" x14ac:dyDescent="0.2">
      <c r="A411" s="167"/>
      <c r="B411" s="177"/>
      <c r="C411" s="201" t="s">
        <v>372</v>
      </c>
      <c r="D411" s="180"/>
      <c r="E411" s="185"/>
      <c r="F411" s="190"/>
      <c r="G411" s="190"/>
      <c r="H411" s="190"/>
      <c r="I411" s="190"/>
      <c r="J411" s="190"/>
      <c r="K411" s="190"/>
      <c r="L411" s="190"/>
      <c r="M411" s="190"/>
      <c r="N411" s="190"/>
      <c r="O411" s="190"/>
      <c r="P411" s="190"/>
      <c r="Q411" s="190"/>
      <c r="R411" s="190"/>
      <c r="S411" s="190"/>
      <c r="T411" s="191"/>
      <c r="U411" s="190"/>
      <c r="V411" s="166"/>
      <c r="W411" s="166"/>
      <c r="X411" s="166"/>
      <c r="Y411" s="166"/>
      <c r="Z411" s="166"/>
      <c r="AA411" s="166"/>
      <c r="AB411" s="166"/>
      <c r="AC411" s="166"/>
      <c r="AD411" s="166"/>
      <c r="AE411" s="166" t="s">
        <v>128</v>
      </c>
      <c r="AF411" s="166">
        <v>0</v>
      </c>
      <c r="AG411" s="166"/>
      <c r="AH411" s="166"/>
      <c r="AI411" s="166"/>
      <c r="AJ411" s="166"/>
      <c r="AK411" s="166"/>
      <c r="AL411" s="166"/>
      <c r="AM411" s="166"/>
      <c r="AN411" s="166"/>
      <c r="AO411" s="166"/>
      <c r="AP411" s="166"/>
      <c r="AQ411" s="166"/>
      <c r="AR411" s="166"/>
      <c r="AS411" s="166"/>
      <c r="AT411" s="166"/>
      <c r="AU411" s="166"/>
      <c r="AV411" s="166"/>
      <c r="AW411" s="166"/>
      <c r="AX411" s="166"/>
      <c r="AY411" s="166"/>
      <c r="AZ411" s="166"/>
      <c r="BA411" s="166"/>
      <c r="BB411" s="166"/>
      <c r="BC411" s="166"/>
      <c r="BD411" s="166"/>
      <c r="BE411" s="166"/>
      <c r="BF411" s="166"/>
      <c r="BG411" s="166"/>
      <c r="BH411" s="166"/>
    </row>
    <row r="412" spans="1:60" outlineLevel="1" x14ac:dyDescent="0.2">
      <c r="A412" s="167"/>
      <c r="B412" s="177"/>
      <c r="C412" s="201" t="s">
        <v>373</v>
      </c>
      <c r="D412" s="180"/>
      <c r="E412" s="185">
        <v>5.3440899999999996</v>
      </c>
      <c r="F412" s="190"/>
      <c r="G412" s="190"/>
      <c r="H412" s="190"/>
      <c r="I412" s="190"/>
      <c r="J412" s="190"/>
      <c r="K412" s="190"/>
      <c r="L412" s="190"/>
      <c r="M412" s="190"/>
      <c r="N412" s="190"/>
      <c r="O412" s="190"/>
      <c r="P412" s="190"/>
      <c r="Q412" s="190"/>
      <c r="R412" s="190"/>
      <c r="S412" s="190"/>
      <c r="T412" s="191"/>
      <c r="U412" s="190"/>
      <c r="V412" s="166"/>
      <c r="W412" s="166"/>
      <c r="X412" s="166"/>
      <c r="Y412" s="166"/>
      <c r="Z412" s="166"/>
      <c r="AA412" s="166"/>
      <c r="AB412" s="166"/>
      <c r="AC412" s="166"/>
      <c r="AD412" s="166"/>
      <c r="AE412" s="166" t="s">
        <v>128</v>
      </c>
      <c r="AF412" s="166">
        <v>0</v>
      </c>
      <c r="AG412" s="166"/>
      <c r="AH412" s="166"/>
      <c r="AI412" s="166"/>
      <c r="AJ412" s="166"/>
      <c r="AK412" s="166"/>
      <c r="AL412" s="166"/>
      <c r="AM412" s="166"/>
      <c r="AN412" s="166"/>
      <c r="AO412" s="166"/>
      <c r="AP412" s="166"/>
      <c r="AQ412" s="166"/>
      <c r="AR412" s="166"/>
      <c r="AS412" s="166"/>
      <c r="AT412" s="166"/>
      <c r="AU412" s="166"/>
      <c r="AV412" s="166"/>
      <c r="AW412" s="166"/>
      <c r="AX412" s="166"/>
      <c r="AY412" s="166"/>
      <c r="AZ412" s="166"/>
      <c r="BA412" s="166"/>
      <c r="BB412" s="166"/>
      <c r="BC412" s="166"/>
      <c r="BD412" s="166"/>
      <c r="BE412" s="166"/>
      <c r="BF412" s="166"/>
      <c r="BG412" s="166"/>
      <c r="BH412" s="166"/>
    </row>
    <row r="413" spans="1:60" outlineLevel="1" x14ac:dyDescent="0.2">
      <c r="A413" s="167">
        <v>44</v>
      </c>
      <c r="B413" s="177" t="s">
        <v>383</v>
      </c>
      <c r="C413" s="200" t="s">
        <v>384</v>
      </c>
      <c r="D413" s="179" t="s">
        <v>216</v>
      </c>
      <c r="E413" s="184">
        <v>10.688179999999999</v>
      </c>
      <c r="F413" s="190">
        <v>18</v>
      </c>
      <c r="G413" s="190">
        <v>192.39</v>
      </c>
      <c r="H413" s="190">
        <v>0</v>
      </c>
      <c r="I413" s="190">
        <f>ROUND(E413*H413,2)</f>
        <v>0</v>
      </c>
      <c r="J413" s="190">
        <v>18</v>
      </c>
      <c r="K413" s="190">
        <f>ROUND(E413*J413,2)</f>
        <v>192.39</v>
      </c>
      <c r="L413" s="190">
        <v>21</v>
      </c>
      <c r="M413" s="190">
        <f>G413*(1+L413/100)</f>
        <v>232.79189999999997</v>
      </c>
      <c r="N413" s="190">
        <v>0</v>
      </c>
      <c r="O413" s="190">
        <f>ROUND(E413*N413,2)</f>
        <v>0</v>
      </c>
      <c r="P413" s="190">
        <v>0</v>
      </c>
      <c r="Q413" s="190">
        <f>ROUND(E413*P413,2)</f>
        <v>0</v>
      </c>
      <c r="R413" s="190"/>
      <c r="S413" s="190"/>
      <c r="T413" s="191">
        <v>0.105</v>
      </c>
      <c r="U413" s="190">
        <f>ROUND(E413*T413,2)</f>
        <v>1.1200000000000001</v>
      </c>
      <c r="V413" s="166"/>
      <c r="W413" s="166"/>
      <c r="X413" s="166"/>
      <c r="Y413" s="166"/>
      <c r="Z413" s="166"/>
      <c r="AA413" s="166"/>
      <c r="AB413" s="166"/>
      <c r="AC413" s="166"/>
      <c r="AD413" s="166"/>
      <c r="AE413" s="166" t="s">
        <v>370</v>
      </c>
      <c r="AF413" s="166"/>
      <c r="AG413" s="166"/>
      <c r="AH413" s="166"/>
      <c r="AI413" s="166"/>
      <c r="AJ413" s="166"/>
      <c r="AK413" s="166"/>
      <c r="AL413" s="166"/>
      <c r="AM413" s="166"/>
      <c r="AN413" s="166"/>
      <c r="AO413" s="166"/>
      <c r="AP413" s="166"/>
      <c r="AQ413" s="166"/>
      <c r="AR413" s="166"/>
      <c r="AS413" s="166"/>
      <c r="AT413" s="166"/>
      <c r="AU413" s="166"/>
      <c r="AV413" s="166"/>
      <c r="AW413" s="166"/>
      <c r="AX413" s="166"/>
      <c r="AY413" s="166"/>
      <c r="AZ413" s="166"/>
      <c r="BA413" s="166"/>
      <c r="BB413" s="166"/>
      <c r="BC413" s="166"/>
      <c r="BD413" s="166"/>
      <c r="BE413" s="166"/>
      <c r="BF413" s="166"/>
      <c r="BG413" s="166"/>
      <c r="BH413" s="166"/>
    </row>
    <row r="414" spans="1:60" ht="22.5" outlineLevel="1" x14ac:dyDescent="0.2">
      <c r="A414" s="167"/>
      <c r="B414" s="177"/>
      <c r="C414" s="201" t="s">
        <v>371</v>
      </c>
      <c r="D414" s="180"/>
      <c r="E414" s="185"/>
      <c r="F414" s="190"/>
      <c r="G414" s="190"/>
      <c r="H414" s="190"/>
      <c r="I414" s="190"/>
      <c r="J414" s="190"/>
      <c r="K414" s="190"/>
      <c r="L414" s="190"/>
      <c r="M414" s="190"/>
      <c r="N414" s="190"/>
      <c r="O414" s="190"/>
      <c r="P414" s="190"/>
      <c r="Q414" s="190"/>
      <c r="R414" s="190"/>
      <c r="S414" s="190"/>
      <c r="T414" s="191"/>
      <c r="U414" s="190"/>
      <c r="V414" s="166"/>
      <c r="W414" s="166"/>
      <c r="X414" s="166"/>
      <c r="Y414" s="166"/>
      <c r="Z414" s="166"/>
      <c r="AA414" s="166"/>
      <c r="AB414" s="166"/>
      <c r="AC414" s="166"/>
      <c r="AD414" s="166"/>
      <c r="AE414" s="166" t="s">
        <v>128</v>
      </c>
      <c r="AF414" s="166">
        <v>0</v>
      </c>
      <c r="AG414" s="166"/>
      <c r="AH414" s="166"/>
      <c r="AI414" s="166"/>
      <c r="AJ414" s="166"/>
      <c r="AK414" s="166"/>
      <c r="AL414" s="166"/>
      <c r="AM414" s="166"/>
      <c r="AN414" s="166"/>
      <c r="AO414" s="166"/>
      <c r="AP414" s="166"/>
      <c r="AQ414" s="166"/>
      <c r="AR414" s="166"/>
      <c r="AS414" s="166"/>
      <c r="AT414" s="166"/>
      <c r="AU414" s="166"/>
      <c r="AV414" s="166"/>
      <c r="AW414" s="166"/>
      <c r="AX414" s="166"/>
      <c r="AY414" s="166"/>
      <c r="AZ414" s="166"/>
      <c r="BA414" s="166"/>
      <c r="BB414" s="166"/>
      <c r="BC414" s="166"/>
      <c r="BD414" s="166"/>
      <c r="BE414" s="166"/>
      <c r="BF414" s="166"/>
      <c r="BG414" s="166"/>
      <c r="BH414" s="166"/>
    </row>
    <row r="415" spans="1:60" outlineLevel="1" x14ac:dyDescent="0.2">
      <c r="A415" s="167"/>
      <c r="B415" s="177"/>
      <c r="C415" s="201" t="s">
        <v>372</v>
      </c>
      <c r="D415" s="180"/>
      <c r="E415" s="185"/>
      <c r="F415" s="190"/>
      <c r="G415" s="190"/>
      <c r="H415" s="190"/>
      <c r="I415" s="190"/>
      <c r="J415" s="190"/>
      <c r="K415" s="190"/>
      <c r="L415" s="190"/>
      <c r="M415" s="190"/>
      <c r="N415" s="190"/>
      <c r="O415" s="190"/>
      <c r="P415" s="190"/>
      <c r="Q415" s="190"/>
      <c r="R415" s="190"/>
      <c r="S415" s="190"/>
      <c r="T415" s="191"/>
      <c r="U415" s="190"/>
      <c r="V415" s="166"/>
      <c r="W415" s="166"/>
      <c r="X415" s="166"/>
      <c r="Y415" s="166"/>
      <c r="Z415" s="166"/>
      <c r="AA415" s="166"/>
      <c r="AB415" s="166"/>
      <c r="AC415" s="166"/>
      <c r="AD415" s="166"/>
      <c r="AE415" s="166" t="s">
        <v>128</v>
      </c>
      <c r="AF415" s="166">
        <v>0</v>
      </c>
      <c r="AG415" s="166"/>
      <c r="AH415" s="166"/>
      <c r="AI415" s="166"/>
      <c r="AJ415" s="166"/>
      <c r="AK415" s="166"/>
      <c r="AL415" s="166"/>
      <c r="AM415" s="166"/>
      <c r="AN415" s="166"/>
      <c r="AO415" s="166"/>
      <c r="AP415" s="166"/>
      <c r="AQ415" s="166"/>
      <c r="AR415" s="166"/>
      <c r="AS415" s="166"/>
      <c r="AT415" s="166"/>
      <c r="AU415" s="166"/>
      <c r="AV415" s="166"/>
      <c r="AW415" s="166"/>
      <c r="AX415" s="166"/>
      <c r="AY415" s="166"/>
      <c r="AZ415" s="166"/>
      <c r="BA415" s="166"/>
      <c r="BB415" s="166"/>
      <c r="BC415" s="166"/>
      <c r="BD415" s="166"/>
      <c r="BE415" s="166"/>
      <c r="BF415" s="166"/>
      <c r="BG415" s="166"/>
      <c r="BH415" s="166"/>
    </row>
    <row r="416" spans="1:60" outlineLevel="1" x14ac:dyDescent="0.2">
      <c r="A416" s="167"/>
      <c r="B416" s="177"/>
      <c r="C416" s="201" t="s">
        <v>385</v>
      </c>
      <c r="D416" s="180"/>
      <c r="E416" s="185">
        <v>10.688179999999999</v>
      </c>
      <c r="F416" s="190"/>
      <c r="G416" s="190"/>
      <c r="H416" s="190"/>
      <c r="I416" s="190"/>
      <c r="J416" s="190"/>
      <c r="K416" s="190"/>
      <c r="L416" s="190"/>
      <c r="M416" s="190"/>
      <c r="N416" s="190"/>
      <c r="O416" s="190"/>
      <c r="P416" s="190"/>
      <c r="Q416" s="190"/>
      <c r="R416" s="190"/>
      <c r="S416" s="190"/>
      <c r="T416" s="191"/>
      <c r="U416" s="190"/>
      <c r="V416" s="166"/>
      <c r="W416" s="166"/>
      <c r="X416" s="166"/>
      <c r="Y416" s="166"/>
      <c r="Z416" s="166"/>
      <c r="AA416" s="166"/>
      <c r="AB416" s="166"/>
      <c r="AC416" s="166"/>
      <c r="AD416" s="166"/>
      <c r="AE416" s="166" t="s">
        <v>128</v>
      </c>
      <c r="AF416" s="166">
        <v>0</v>
      </c>
      <c r="AG416" s="166"/>
      <c r="AH416" s="166"/>
      <c r="AI416" s="166"/>
      <c r="AJ416" s="166"/>
      <c r="AK416" s="166"/>
      <c r="AL416" s="166"/>
      <c r="AM416" s="166"/>
      <c r="AN416" s="166"/>
      <c r="AO416" s="166"/>
      <c r="AP416" s="166"/>
      <c r="AQ416" s="166"/>
      <c r="AR416" s="166"/>
      <c r="AS416" s="166"/>
      <c r="AT416" s="166"/>
      <c r="AU416" s="166"/>
      <c r="AV416" s="166"/>
      <c r="AW416" s="166"/>
      <c r="AX416" s="166"/>
      <c r="AY416" s="166"/>
      <c r="AZ416" s="166"/>
      <c r="BA416" s="166"/>
      <c r="BB416" s="166"/>
      <c r="BC416" s="166"/>
      <c r="BD416" s="166"/>
      <c r="BE416" s="166"/>
      <c r="BF416" s="166"/>
      <c r="BG416" s="166"/>
      <c r="BH416" s="166"/>
    </row>
    <row r="417" spans="1:60" outlineLevel="1" x14ac:dyDescent="0.2">
      <c r="A417" s="167">
        <v>45</v>
      </c>
      <c r="B417" s="177" t="s">
        <v>386</v>
      </c>
      <c r="C417" s="200" t="s">
        <v>387</v>
      </c>
      <c r="D417" s="179" t="s">
        <v>216</v>
      </c>
      <c r="E417" s="184">
        <v>5.3440899999999996</v>
      </c>
      <c r="F417" s="190">
        <v>200</v>
      </c>
      <c r="G417" s="190">
        <v>1068.82</v>
      </c>
      <c r="H417" s="190">
        <v>0</v>
      </c>
      <c r="I417" s="190">
        <f>ROUND(E417*H417,2)</f>
        <v>0</v>
      </c>
      <c r="J417" s="190">
        <v>200</v>
      </c>
      <c r="K417" s="190">
        <f>ROUND(E417*J417,2)</f>
        <v>1068.82</v>
      </c>
      <c r="L417" s="190">
        <v>21</v>
      </c>
      <c r="M417" s="190">
        <f>G417*(1+L417/100)</f>
        <v>1293.2721999999999</v>
      </c>
      <c r="N417" s="190">
        <v>0</v>
      </c>
      <c r="O417" s="190">
        <f>ROUND(E417*N417,2)</f>
        <v>0</v>
      </c>
      <c r="P417" s="190">
        <v>0</v>
      </c>
      <c r="Q417" s="190">
        <f>ROUND(E417*P417,2)</f>
        <v>0</v>
      </c>
      <c r="R417" s="190"/>
      <c r="S417" s="190"/>
      <c r="T417" s="191">
        <v>0</v>
      </c>
      <c r="U417" s="190">
        <f>ROUND(E417*T417,2)</f>
        <v>0</v>
      </c>
      <c r="V417" s="166"/>
      <c r="W417" s="166"/>
      <c r="X417" s="166"/>
      <c r="Y417" s="166"/>
      <c r="Z417" s="166"/>
      <c r="AA417" s="166"/>
      <c r="AB417" s="166"/>
      <c r="AC417" s="166"/>
      <c r="AD417" s="166"/>
      <c r="AE417" s="166" t="s">
        <v>370</v>
      </c>
      <c r="AF417" s="166"/>
      <c r="AG417" s="166"/>
      <c r="AH417" s="166"/>
      <c r="AI417" s="166"/>
      <c r="AJ417" s="166"/>
      <c r="AK417" s="166"/>
      <c r="AL417" s="166"/>
      <c r="AM417" s="166"/>
      <c r="AN417" s="166"/>
      <c r="AO417" s="166"/>
      <c r="AP417" s="166"/>
      <c r="AQ417" s="166"/>
      <c r="AR417" s="166"/>
      <c r="AS417" s="166"/>
      <c r="AT417" s="166"/>
      <c r="AU417" s="166"/>
      <c r="AV417" s="166"/>
      <c r="AW417" s="166"/>
      <c r="AX417" s="166"/>
      <c r="AY417" s="166"/>
      <c r="AZ417" s="166"/>
      <c r="BA417" s="166"/>
      <c r="BB417" s="166"/>
      <c r="BC417" s="166"/>
      <c r="BD417" s="166"/>
      <c r="BE417" s="166"/>
      <c r="BF417" s="166"/>
      <c r="BG417" s="166"/>
      <c r="BH417" s="166"/>
    </row>
    <row r="418" spans="1:60" ht="22.5" outlineLevel="1" x14ac:dyDescent="0.2">
      <c r="A418" s="167"/>
      <c r="B418" s="177"/>
      <c r="C418" s="201" t="s">
        <v>371</v>
      </c>
      <c r="D418" s="180"/>
      <c r="E418" s="185"/>
      <c r="F418" s="190"/>
      <c r="G418" s="190"/>
      <c r="H418" s="190"/>
      <c r="I418" s="190"/>
      <c r="J418" s="190"/>
      <c r="K418" s="190"/>
      <c r="L418" s="190"/>
      <c r="M418" s="190"/>
      <c r="N418" s="190"/>
      <c r="O418" s="190"/>
      <c r="P418" s="190"/>
      <c r="Q418" s="190"/>
      <c r="R418" s="190"/>
      <c r="S418" s="190"/>
      <c r="T418" s="191"/>
      <c r="U418" s="190"/>
      <c r="V418" s="166"/>
      <c r="W418" s="166"/>
      <c r="X418" s="166"/>
      <c r="Y418" s="166"/>
      <c r="Z418" s="166"/>
      <c r="AA418" s="166"/>
      <c r="AB418" s="166"/>
      <c r="AC418" s="166"/>
      <c r="AD418" s="166"/>
      <c r="AE418" s="166" t="s">
        <v>128</v>
      </c>
      <c r="AF418" s="166">
        <v>0</v>
      </c>
      <c r="AG418" s="166"/>
      <c r="AH418" s="166"/>
      <c r="AI418" s="166"/>
      <c r="AJ418" s="166"/>
      <c r="AK418" s="166"/>
      <c r="AL418" s="166"/>
      <c r="AM418" s="166"/>
      <c r="AN418" s="166"/>
      <c r="AO418" s="166"/>
      <c r="AP418" s="166"/>
      <c r="AQ418" s="166"/>
      <c r="AR418" s="166"/>
      <c r="AS418" s="166"/>
      <c r="AT418" s="166"/>
      <c r="AU418" s="166"/>
      <c r="AV418" s="166"/>
      <c r="AW418" s="166"/>
      <c r="AX418" s="166"/>
      <c r="AY418" s="166"/>
      <c r="AZ418" s="166"/>
      <c r="BA418" s="166"/>
      <c r="BB418" s="166"/>
      <c r="BC418" s="166"/>
      <c r="BD418" s="166"/>
      <c r="BE418" s="166"/>
      <c r="BF418" s="166"/>
      <c r="BG418" s="166"/>
      <c r="BH418" s="166"/>
    </row>
    <row r="419" spans="1:60" outlineLevel="1" x14ac:dyDescent="0.2">
      <c r="A419" s="167"/>
      <c r="B419" s="177"/>
      <c r="C419" s="201" t="s">
        <v>372</v>
      </c>
      <c r="D419" s="180"/>
      <c r="E419" s="185"/>
      <c r="F419" s="190"/>
      <c r="G419" s="190"/>
      <c r="H419" s="190"/>
      <c r="I419" s="190"/>
      <c r="J419" s="190"/>
      <c r="K419" s="190"/>
      <c r="L419" s="190"/>
      <c r="M419" s="190"/>
      <c r="N419" s="190"/>
      <c r="O419" s="190"/>
      <c r="P419" s="190"/>
      <c r="Q419" s="190"/>
      <c r="R419" s="190"/>
      <c r="S419" s="190"/>
      <c r="T419" s="191"/>
      <c r="U419" s="190"/>
      <c r="V419" s="166"/>
      <c r="W419" s="166"/>
      <c r="X419" s="166"/>
      <c r="Y419" s="166"/>
      <c r="Z419" s="166"/>
      <c r="AA419" s="166"/>
      <c r="AB419" s="166"/>
      <c r="AC419" s="166"/>
      <c r="AD419" s="166"/>
      <c r="AE419" s="166" t="s">
        <v>128</v>
      </c>
      <c r="AF419" s="166">
        <v>0</v>
      </c>
      <c r="AG419" s="166"/>
      <c r="AH419" s="166"/>
      <c r="AI419" s="166"/>
      <c r="AJ419" s="166"/>
      <c r="AK419" s="166"/>
      <c r="AL419" s="166"/>
      <c r="AM419" s="166"/>
      <c r="AN419" s="166"/>
      <c r="AO419" s="166"/>
      <c r="AP419" s="166"/>
      <c r="AQ419" s="166"/>
      <c r="AR419" s="166"/>
      <c r="AS419" s="166"/>
      <c r="AT419" s="166"/>
      <c r="AU419" s="166"/>
      <c r="AV419" s="166"/>
      <c r="AW419" s="166"/>
      <c r="AX419" s="166"/>
      <c r="AY419" s="166"/>
      <c r="AZ419" s="166"/>
      <c r="BA419" s="166"/>
      <c r="BB419" s="166"/>
      <c r="BC419" s="166"/>
      <c r="BD419" s="166"/>
      <c r="BE419" s="166"/>
      <c r="BF419" s="166"/>
      <c r="BG419" s="166"/>
      <c r="BH419" s="166"/>
    </row>
    <row r="420" spans="1:60" outlineLevel="1" x14ac:dyDescent="0.2">
      <c r="A420" s="167"/>
      <c r="B420" s="177"/>
      <c r="C420" s="201" t="s">
        <v>373</v>
      </c>
      <c r="D420" s="180"/>
      <c r="E420" s="185">
        <v>5.3440899999999996</v>
      </c>
      <c r="F420" s="190"/>
      <c r="G420" s="190"/>
      <c r="H420" s="190"/>
      <c r="I420" s="190"/>
      <c r="J420" s="190"/>
      <c r="K420" s="190"/>
      <c r="L420" s="190"/>
      <c r="M420" s="190"/>
      <c r="N420" s="190"/>
      <c r="O420" s="190"/>
      <c r="P420" s="190"/>
      <c r="Q420" s="190"/>
      <c r="R420" s="190"/>
      <c r="S420" s="190"/>
      <c r="T420" s="191"/>
      <c r="U420" s="190"/>
      <c r="V420" s="166"/>
      <c r="W420" s="166"/>
      <c r="X420" s="166"/>
      <c r="Y420" s="166"/>
      <c r="Z420" s="166"/>
      <c r="AA420" s="166"/>
      <c r="AB420" s="166"/>
      <c r="AC420" s="166"/>
      <c r="AD420" s="166"/>
      <c r="AE420" s="166" t="s">
        <v>128</v>
      </c>
      <c r="AF420" s="166">
        <v>0</v>
      </c>
      <c r="AG420" s="166"/>
      <c r="AH420" s="166"/>
      <c r="AI420" s="166"/>
      <c r="AJ420" s="166"/>
      <c r="AK420" s="166"/>
      <c r="AL420" s="166"/>
      <c r="AM420" s="166"/>
      <c r="AN420" s="166"/>
      <c r="AO420" s="166"/>
      <c r="AP420" s="166"/>
      <c r="AQ420" s="166"/>
      <c r="AR420" s="166"/>
      <c r="AS420" s="166"/>
      <c r="AT420" s="166"/>
      <c r="AU420" s="166"/>
      <c r="AV420" s="166"/>
      <c r="AW420" s="166"/>
      <c r="AX420" s="166"/>
      <c r="AY420" s="166"/>
      <c r="AZ420" s="166"/>
      <c r="BA420" s="166"/>
      <c r="BB420" s="166"/>
      <c r="BC420" s="166"/>
      <c r="BD420" s="166"/>
      <c r="BE420" s="166"/>
      <c r="BF420" s="166"/>
      <c r="BG420" s="166"/>
      <c r="BH420" s="166"/>
    </row>
    <row r="421" spans="1:60" x14ac:dyDescent="0.2">
      <c r="A421" s="173" t="s">
        <v>121</v>
      </c>
      <c r="B421" s="178" t="s">
        <v>97</v>
      </c>
      <c r="C421" s="202" t="s">
        <v>29</v>
      </c>
      <c r="D421" s="181"/>
      <c r="E421" s="186"/>
      <c r="F421" s="192"/>
      <c r="G421" s="192">
        <f>SUMIF(AE422:AE422,"&lt;&gt;NOR",G422:G422)</f>
        <v>3219.26</v>
      </c>
      <c r="H421" s="192"/>
      <c r="I421" s="192">
        <f>SUM(I422:I422)</f>
        <v>0</v>
      </c>
      <c r="J421" s="192"/>
      <c r="K421" s="192">
        <f>SUM(K422:K422)</f>
        <v>3219.26</v>
      </c>
      <c r="L421" s="192"/>
      <c r="M421" s="192">
        <f>SUM(M422:M422)</f>
        <v>3895.3045999999999</v>
      </c>
      <c r="N421" s="192"/>
      <c r="O421" s="192">
        <f>SUM(O422:O422)</f>
        <v>0</v>
      </c>
      <c r="P421" s="192"/>
      <c r="Q421" s="192">
        <f>SUM(Q422:Q422)</f>
        <v>0</v>
      </c>
      <c r="R421" s="192"/>
      <c r="S421" s="192"/>
      <c r="T421" s="193"/>
      <c r="U421" s="192">
        <f>SUM(U422:U422)</f>
        <v>0</v>
      </c>
      <c r="AE421" t="s">
        <v>122</v>
      </c>
    </row>
    <row r="422" spans="1:60" outlineLevel="1" x14ac:dyDescent="0.2">
      <c r="A422" s="194">
        <v>46</v>
      </c>
      <c r="B422" s="195" t="s">
        <v>388</v>
      </c>
      <c r="C422" s="204" t="s">
        <v>389</v>
      </c>
      <c r="D422" s="196" t="s">
        <v>390</v>
      </c>
      <c r="E422" s="197">
        <v>1</v>
      </c>
      <c r="F422" s="198">
        <v>3219.26</v>
      </c>
      <c r="G422" s="198">
        <v>3219.26</v>
      </c>
      <c r="H422" s="198">
        <v>0</v>
      </c>
      <c r="I422" s="198">
        <f>ROUND(E422*H422,2)</f>
        <v>0</v>
      </c>
      <c r="J422" s="198">
        <v>3219.26</v>
      </c>
      <c r="K422" s="198">
        <f>ROUND(E422*J422,2)</f>
        <v>3219.26</v>
      </c>
      <c r="L422" s="198">
        <v>21</v>
      </c>
      <c r="M422" s="198">
        <f>G422*(1+L422/100)</f>
        <v>3895.3045999999999</v>
      </c>
      <c r="N422" s="198">
        <v>0</v>
      </c>
      <c r="O422" s="198">
        <f>ROUND(E422*N422,2)</f>
        <v>0</v>
      </c>
      <c r="P422" s="198">
        <v>0</v>
      </c>
      <c r="Q422" s="198">
        <f>ROUND(E422*P422,2)</f>
        <v>0</v>
      </c>
      <c r="R422" s="198"/>
      <c r="S422" s="198"/>
      <c r="T422" s="199">
        <v>0</v>
      </c>
      <c r="U422" s="198">
        <f>ROUND(E422*T422,2)</f>
        <v>0</v>
      </c>
      <c r="V422" s="166"/>
      <c r="W422" s="166"/>
      <c r="X422" s="166"/>
      <c r="Y422" s="166"/>
      <c r="Z422" s="166"/>
      <c r="AA422" s="166"/>
      <c r="AB422" s="166"/>
      <c r="AC422" s="166"/>
      <c r="AD422" s="166"/>
      <c r="AE422" s="166" t="s">
        <v>391</v>
      </c>
      <c r="AF422" s="166"/>
      <c r="AG422" s="166"/>
      <c r="AH422" s="166"/>
      <c r="AI422" s="166"/>
      <c r="AJ422" s="166"/>
      <c r="AK422" s="166"/>
      <c r="AL422" s="166"/>
      <c r="AM422" s="166"/>
      <c r="AN422" s="166"/>
      <c r="AO422" s="166"/>
      <c r="AP422" s="166"/>
      <c r="AQ422" s="166"/>
      <c r="AR422" s="166"/>
      <c r="AS422" s="166"/>
      <c r="AT422" s="166"/>
      <c r="AU422" s="166"/>
      <c r="AV422" s="166"/>
      <c r="AW422" s="166"/>
      <c r="AX422" s="166"/>
      <c r="AY422" s="166"/>
      <c r="AZ422" s="166"/>
      <c r="BA422" s="166"/>
      <c r="BB422" s="166"/>
      <c r="BC422" s="166"/>
      <c r="BD422" s="166"/>
      <c r="BE422" s="166"/>
      <c r="BF422" s="166"/>
      <c r="BG422" s="166"/>
      <c r="BH422" s="166"/>
    </row>
    <row r="423" spans="1:60" x14ac:dyDescent="0.2">
      <c r="A423" s="6"/>
      <c r="B423" s="7" t="s">
        <v>143</v>
      </c>
      <c r="C423" s="205" t="s">
        <v>143</v>
      </c>
      <c r="D423" s="9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AC423">
        <v>15</v>
      </c>
      <c r="AD423">
        <v>21</v>
      </c>
    </row>
    <row r="424" spans="1:60" x14ac:dyDescent="0.2">
      <c r="C424" s="206"/>
      <c r="D424" s="161"/>
      <c r="AE424" t="s">
        <v>392</v>
      </c>
    </row>
    <row r="425" spans="1:60" x14ac:dyDescent="0.2">
      <c r="D425" s="161"/>
    </row>
    <row r="426" spans="1:60" x14ac:dyDescent="0.2">
      <c r="D426" s="161"/>
    </row>
    <row r="427" spans="1:60" x14ac:dyDescent="0.2">
      <c r="D427" s="161"/>
    </row>
    <row r="428" spans="1:60" x14ac:dyDescent="0.2">
      <c r="D428" s="161"/>
    </row>
    <row r="429" spans="1:60" x14ac:dyDescent="0.2">
      <c r="D429" s="161"/>
    </row>
    <row r="430" spans="1:60" x14ac:dyDescent="0.2">
      <c r="D430" s="161"/>
    </row>
    <row r="431" spans="1:60" x14ac:dyDescent="0.2">
      <c r="D431" s="161"/>
    </row>
    <row r="432" spans="1:60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ZL25-27 ZL27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'ZL25-27 ZL27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2015-07-16T14:06:56Z</cp:lastPrinted>
  <dcterms:created xsi:type="dcterms:W3CDTF">2009-04-08T07:15:50Z</dcterms:created>
  <dcterms:modified xsi:type="dcterms:W3CDTF">2015-07-16T14:07:03Z</dcterms:modified>
</cp:coreProperties>
</file>